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ตรวจราชการ" sheetId="1" r:id="rId1"/>
    <sheet name="คำรับรอง" sheetId="2" r:id="rId2"/>
    <sheet name="Sheet3" sheetId="3" r:id="rId3"/>
  </sheets>
  <definedNames>
    <definedName name="_xlnm.Print_Titles" localSheetId="1">คำรับรอง!$1:$4</definedName>
    <definedName name="_xlnm.Print_Titles" localSheetId="0">ตรวจราชการ!$1:$4</definedName>
  </definedNames>
  <calcPr calcId="125725"/>
</workbook>
</file>

<file path=xl/calcChain.xml><?xml version="1.0" encoding="utf-8"?>
<calcChain xmlns="http://schemas.openxmlformats.org/spreadsheetml/2006/main">
  <c r="U130" i="2"/>
  <c r="U127"/>
  <c r="U121"/>
  <c r="U118"/>
  <c r="U115"/>
  <c r="O112"/>
  <c r="M112"/>
  <c r="K112"/>
  <c r="G112"/>
  <c r="E112"/>
  <c r="U111"/>
  <c r="U112" s="1"/>
  <c r="T111"/>
  <c r="S110"/>
  <c r="Q110"/>
  <c r="O110"/>
  <c r="M110"/>
  <c r="K110"/>
  <c r="I110"/>
  <c r="G110"/>
  <c r="E110"/>
  <c r="U109"/>
  <c r="U110" s="1"/>
  <c r="T109"/>
  <c r="S108"/>
  <c r="Q108"/>
  <c r="O108"/>
  <c r="M108"/>
  <c r="K108"/>
  <c r="I108"/>
  <c r="G108"/>
  <c r="E108"/>
  <c r="U107"/>
  <c r="U108" s="1"/>
  <c r="T107"/>
  <c r="S104"/>
  <c r="S105" s="1"/>
  <c r="R104"/>
  <c r="Q104"/>
  <c r="Q105" s="1"/>
  <c r="P104"/>
  <c r="O104"/>
  <c r="O105" s="1"/>
  <c r="N104"/>
  <c r="M104"/>
  <c r="M105" s="1"/>
  <c r="L104"/>
  <c r="K104"/>
  <c r="K105" s="1"/>
  <c r="J104"/>
  <c r="I104"/>
  <c r="I105" s="1"/>
  <c r="H104"/>
  <c r="G104"/>
  <c r="G105" s="1"/>
  <c r="F104"/>
  <c r="E104"/>
  <c r="E105" s="1"/>
  <c r="D104"/>
  <c r="T104" s="1"/>
  <c r="V108" s="1"/>
  <c r="Q102"/>
  <c r="K102"/>
  <c r="E102"/>
  <c r="U101"/>
  <c r="U102" s="1"/>
  <c r="T101"/>
  <c r="U98"/>
  <c r="T98"/>
  <c r="S96"/>
  <c r="Q96"/>
  <c r="O96"/>
  <c r="M96"/>
  <c r="K96"/>
  <c r="I96"/>
  <c r="G96"/>
  <c r="E96"/>
  <c r="U95"/>
  <c r="T95"/>
  <c r="U96" s="1"/>
  <c r="U93"/>
  <c r="S90"/>
  <c r="Q90"/>
  <c r="O90"/>
  <c r="M90"/>
  <c r="K90"/>
  <c r="I90"/>
  <c r="G90"/>
  <c r="E90"/>
  <c r="U89"/>
  <c r="T89"/>
  <c r="U90" s="1"/>
  <c r="S87"/>
  <c r="Q87"/>
  <c r="O87"/>
  <c r="K87"/>
  <c r="I87"/>
  <c r="G87"/>
  <c r="E87"/>
  <c r="U86"/>
  <c r="U87" s="1"/>
  <c r="T86"/>
  <c r="S84"/>
  <c r="Q84"/>
  <c r="O84"/>
  <c r="M84"/>
  <c r="K84"/>
  <c r="I84"/>
  <c r="G84"/>
  <c r="E84"/>
  <c r="U83"/>
  <c r="U84" s="1"/>
  <c r="T83"/>
  <c r="U75"/>
  <c r="U72"/>
  <c r="S68"/>
  <c r="Q68"/>
  <c r="O68"/>
  <c r="M68"/>
  <c r="K68"/>
  <c r="I68"/>
  <c r="G68"/>
  <c r="E68"/>
  <c r="U67"/>
  <c r="T67"/>
  <c r="U68" s="1"/>
  <c r="S65"/>
  <c r="Q65"/>
  <c r="O65"/>
  <c r="M65"/>
  <c r="K65"/>
  <c r="I65"/>
  <c r="G65"/>
  <c r="E65"/>
  <c r="U64"/>
  <c r="U65" s="1"/>
  <c r="T64"/>
  <c r="S60"/>
  <c r="Q60"/>
  <c r="O60"/>
  <c r="M60"/>
  <c r="K60"/>
  <c r="I60"/>
  <c r="G60"/>
  <c r="E60"/>
  <c r="U59"/>
  <c r="T59"/>
  <c r="U60" s="1"/>
  <c r="S57"/>
  <c r="Q57"/>
  <c r="O57"/>
  <c r="M57"/>
  <c r="K57"/>
  <c r="I57"/>
  <c r="G57"/>
  <c r="E57"/>
  <c r="U56"/>
  <c r="U57" s="1"/>
  <c r="T56"/>
  <c r="S54"/>
  <c r="Q54"/>
  <c r="O54"/>
  <c r="M54"/>
  <c r="K54"/>
  <c r="I54"/>
  <c r="G54"/>
  <c r="E54"/>
  <c r="U53"/>
  <c r="T53"/>
  <c r="U54" s="1"/>
  <c r="S51"/>
  <c r="Q51"/>
  <c r="O51"/>
  <c r="M51"/>
  <c r="K51"/>
  <c r="I51"/>
  <c r="G51"/>
  <c r="E51"/>
  <c r="U50"/>
  <c r="U51" s="1"/>
  <c r="T50"/>
  <c r="S48"/>
  <c r="Q48"/>
  <c r="O48"/>
  <c r="M48"/>
  <c r="K48"/>
  <c r="I48"/>
  <c r="G48"/>
  <c r="E48"/>
  <c r="U47"/>
  <c r="T47"/>
  <c r="U48" s="1"/>
  <c r="S45"/>
  <c r="Q45"/>
  <c r="O45"/>
  <c r="M45"/>
  <c r="K45"/>
  <c r="I45"/>
  <c r="G45"/>
  <c r="E45"/>
  <c r="U44"/>
  <c r="U45" s="1"/>
  <c r="T44"/>
  <c r="U42"/>
  <c r="S42"/>
  <c r="Q42"/>
  <c r="O42"/>
  <c r="M42"/>
  <c r="K42"/>
  <c r="I42"/>
  <c r="G42"/>
  <c r="E42"/>
  <c r="U39"/>
  <c r="S39"/>
  <c r="Q39"/>
  <c r="O39"/>
  <c r="M39"/>
  <c r="K39"/>
  <c r="I39"/>
  <c r="G39"/>
  <c r="E39"/>
  <c r="F37"/>
  <c r="F36"/>
  <c r="F35"/>
  <c r="S34"/>
  <c r="Q34"/>
  <c r="O34"/>
  <c r="M34"/>
  <c r="K34"/>
  <c r="I34"/>
  <c r="G34"/>
  <c r="E34"/>
  <c r="U33"/>
  <c r="U34" s="1"/>
  <c r="T33"/>
  <c r="U29"/>
  <c r="S29"/>
  <c r="Q29"/>
  <c r="O29"/>
  <c r="M29"/>
  <c r="K29"/>
  <c r="I29"/>
  <c r="G29"/>
  <c r="E29"/>
  <c r="U26"/>
  <c r="S26"/>
  <c r="Q26"/>
  <c r="O26"/>
  <c r="M26"/>
  <c r="K26"/>
  <c r="I26"/>
  <c r="G26"/>
  <c r="E26"/>
  <c r="S23"/>
  <c r="Q23"/>
  <c r="O23"/>
  <c r="M23"/>
  <c r="K23"/>
  <c r="I23"/>
  <c r="G23"/>
  <c r="E23"/>
  <c r="U22"/>
  <c r="T22"/>
  <c r="U23" s="1"/>
  <c r="S20"/>
  <c r="Q20"/>
  <c r="O20"/>
  <c r="M20"/>
  <c r="K20"/>
  <c r="I20"/>
  <c r="G20"/>
  <c r="E20"/>
  <c r="U19"/>
  <c r="U20" s="1"/>
  <c r="T19"/>
  <c r="S17"/>
  <c r="Q17"/>
  <c r="O17"/>
  <c r="M17"/>
  <c r="K17"/>
  <c r="I17"/>
  <c r="G17"/>
  <c r="E17"/>
  <c r="U16"/>
  <c r="T16"/>
  <c r="U17" s="1"/>
  <c r="S15"/>
  <c r="Q15"/>
  <c r="O15"/>
  <c r="M15"/>
  <c r="K15"/>
  <c r="I15"/>
  <c r="G15"/>
  <c r="E15"/>
  <c r="U14"/>
  <c r="U15" s="1"/>
  <c r="T14"/>
  <c r="S13"/>
  <c r="Q13"/>
  <c r="O13"/>
  <c r="M13"/>
  <c r="K13"/>
  <c r="I13"/>
  <c r="G13"/>
  <c r="E13"/>
  <c r="U6"/>
  <c r="S155" i="1"/>
  <c r="Q155"/>
  <c r="O155"/>
  <c r="M155"/>
  <c r="K155"/>
  <c r="I155"/>
  <c r="G155"/>
  <c r="E155"/>
  <c r="U154"/>
  <c r="U155" s="1"/>
  <c r="T154"/>
  <c r="Q152"/>
  <c r="O152"/>
  <c r="M152"/>
  <c r="K152"/>
  <c r="G152"/>
  <c r="E152"/>
  <c r="U151"/>
  <c r="U152" s="1"/>
  <c r="T151"/>
  <c r="S149"/>
  <c r="Q149"/>
  <c r="O149"/>
  <c r="M149"/>
  <c r="K149"/>
  <c r="I149"/>
  <c r="G149"/>
  <c r="E149"/>
  <c r="U148"/>
  <c r="U149" s="1"/>
  <c r="T148"/>
  <c r="S146"/>
  <c r="Q146"/>
  <c r="O146"/>
  <c r="M146"/>
  <c r="K146"/>
  <c r="I146"/>
  <c r="G146"/>
  <c r="E146"/>
  <c r="U145"/>
  <c r="U146" s="1"/>
  <c r="T145"/>
  <c r="T142"/>
  <c r="S140"/>
  <c r="Q140"/>
  <c r="O140"/>
  <c r="K140"/>
  <c r="I140"/>
  <c r="G140"/>
  <c r="E140"/>
  <c r="U139"/>
  <c r="U140" s="1"/>
  <c r="T139"/>
  <c r="U137"/>
  <c r="S134"/>
  <c r="Q134"/>
  <c r="O134"/>
  <c r="M134"/>
  <c r="K134"/>
  <c r="I134"/>
  <c r="G134"/>
  <c r="E134"/>
  <c r="U133"/>
  <c r="T133"/>
  <c r="S131"/>
  <c r="Q131"/>
  <c r="O131"/>
  <c r="M131"/>
  <c r="K131"/>
  <c r="I131"/>
  <c r="G131"/>
  <c r="E131"/>
  <c r="U130"/>
  <c r="T130"/>
  <c r="U128"/>
  <c r="U125"/>
  <c r="S121"/>
  <c r="Q121"/>
  <c r="O121"/>
  <c r="M121"/>
  <c r="K121"/>
  <c r="I121"/>
  <c r="G121"/>
  <c r="E121"/>
  <c r="U120"/>
  <c r="T120"/>
  <c r="S118"/>
  <c r="Q118"/>
  <c r="O118"/>
  <c r="M118"/>
  <c r="K118"/>
  <c r="I118"/>
  <c r="G118"/>
  <c r="E118"/>
  <c r="U117"/>
  <c r="T117"/>
  <c r="S115"/>
  <c r="Q115"/>
  <c r="O115"/>
  <c r="K115"/>
  <c r="I115"/>
  <c r="G115"/>
  <c r="E115"/>
  <c r="U114"/>
  <c r="T114"/>
  <c r="S112"/>
  <c r="Q112"/>
  <c r="O112"/>
  <c r="K112"/>
  <c r="I112"/>
  <c r="G112"/>
  <c r="E112"/>
  <c r="U111"/>
  <c r="T111"/>
  <c r="S109"/>
  <c r="Q109"/>
  <c r="O109"/>
  <c r="K109"/>
  <c r="I109"/>
  <c r="G109"/>
  <c r="E109"/>
  <c r="U108"/>
  <c r="T108"/>
  <c r="S106"/>
  <c r="Q106"/>
  <c r="O106"/>
  <c r="K106"/>
  <c r="I106"/>
  <c r="G106"/>
  <c r="E106"/>
  <c r="U105"/>
  <c r="T105"/>
  <c r="S103"/>
  <c r="Q103"/>
  <c r="O103"/>
  <c r="M103"/>
  <c r="K103"/>
  <c r="I103"/>
  <c r="G103"/>
  <c r="E103"/>
  <c r="U102"/>
  <c r="U103" s="1"/>
  <c r="T102"/>
  <c r="S99"/>
  <c r="Q99"/>
  <c r="O99"/>
  <c r="M99"/>
  <c r="K99"/>
  <c r="I99"/>
  <c r="G99"/>
  <c r="E99"/>
  <c r="U98"/>
  <c r="T98"/>
  <c r="S94"/>
  <c r="Q94"/>
  <c r="O94"/>
  <c r="M94"/>
  <c r="K94"/>
  <c r="I94"/>
  <c r="G94"/>
  <c r="E94"/>
  <c r="U93"/>
  <c r="U94" s="1"/>
  <c r="T93"/>
  <c r="L89"/>
  <c r="L88"/>
  <c r="F88"/>
  <c r="S87"/>
  <c r="Q87"/>
  <c r="O87"/>
  <c r="M87"/>
  <c r="K87"/>
  <c r="I87"/>
  <c r="G87"/>
  <c r="E87"/>
  <c r="U86"/>
  <c r="T86"/>
  <c r="S79"/>
  <c r="Q79"/>
  <c r="O79"/>
  <c r="M79"/>
  <c r="K79"/>
  <c r="I79"/>
  <c r="G79"/>
  <c r="E79"/>
  <c r="U78"/>
  <c r="T78"/>
  <c r="U76"/>
  <c r="U73"/>
  <c r="S69"/>
  <c r="Q69"/>
  <c r="O69"/>
  <c r="M69"/>
  <c r="K69"/>
  <c r="I69"/>
  <c r="G69"/>
  <c r="E69"/>
  <c r="U68"/>
  <c r="U69" s="1"/>
  <c r="T68"/>
  <c r="S66"/>
  <c r="Q66"/>
  <c r="O66"/>
  <c r="M66"/>
  <c r="K66"/>
  <c r="I66"/>
  <c r="G66"/>
  <c r="E66"/>
  <c r="U65"/>
  <c r="U66" s="1"/>
  <c r="T65"/>
  <c r="S63"/>
  <c r="Q63"/>
  <c r="O63"/>
  <c r="M63"/>
  <c r="K63"/>
  <c r="I63"/>
  <c r="G63"/>
  <c r="E63"/>
  <c r="U62"/>
  <c r="U63" s="1"/>
  <c r="T62"/>
  <c r="S60"/>
  <c r="Q60"/>
  <c r="O60"/>
  <c r="M60"/>
  <c r="K60"/>
  <c r="I60"/>
  <c r="G60"/>
  <c r="E60"/>
  <c r="U59"/>
  <c r="U60" s="1"/>
  <c r="T59"/>
  <c r="S56"/>
  <c r="Q56"/>
  <c r="O56"/>
  <c r="M56"/>
  <c r="K56"/>
  <c r="I56"/>
  <c r="G56"/>
  <c r="E56"/>
  <c r="U55"/>
  <c r="U56" s="1"/>
  <c r="T55"/>
  <c r="S53"/>
  <c r="Q53"/>
  <c r="O53"/>
  <c r="M53"/>
  <c r="K53"/>
  <c r="I53"/>
  <c r="G53"/>
  <c r="E53"/>
  <c r="U52"/>
  <c r="U53" s="1"/>
  <c r="T52"/>
  <c r="U50"/>
  <c r="S50"/>
  <c r="Q50"/>
  <c r="O50"/>
  <c r="M50"/>
  <c r="K50"/>
  <c r="I50"/>
  <c r="G50"/>
  <c r="E50"/>
  <c r="U47"/>
  <c r="S47"/>
  <c r="Q47"/>
  <c r="O47"/>
  <c r="M47"/>
  <c r="K47"/>
  <c r="I47"/>
  <c r="G47"/>
  <c r="E47"/>
  <c r="S44"/>
  <c r="Q44"/>
  <c r="O44"/>
  <c r="M44"/>
  <c r="K44"/>
  <c r="I44"/>
  <c r="G44"/>
  <c r="E44"/>
  <c r="U43"/>
  <c r="T43"/>
  <c r="S41"/>
  <c r="Q41"/>
  <c r="O41"/>
  <c r="M41"/>
  <c r="K41"/>
  <c r="I41"/>
  <c r="G41"/>
  <c r="E41"/>
  <c r="U40"/>
  <c r="T40"/>
  <c r="S38"/>
  <c r="Q38"/>
  <c r="O38"/>
  <c r="M38"/>
  <c r="K38"/>
  <c r="I38"/>
  <c r="G38"/>
  <c r="E38"/>
  <c r="U37"/>
  <c r="T37"/>
  <c r="S35"/>
  <c r="Q35"/>
  <c r="O35"/>
  <c r="M35"/>
  <c r="K35"/>
  <c r="I35"/>
  <c r="G35"/>
  <c r="E35"/>
  <c r="U34"/>
  <c r="U35" s="1"/>
  <c r="T34"/>
  <c r="U29"/>
  <c r="S29"/>
  <c r="Q29"/>
  <c r="O29"/>
  <c r="M29"/>
  <c r="K29"/>
  <c r="I29"/>
  <c r="G29"/>
  <c r="E29"/>
  <c r="U26"/>
  <c r="S26"/>
  <c r="Q26"/>
  <c r="O26"/>
  <c r="M26"/>
  <c r="K26"/>
  <c r="I26"/>
  <c r="G26"/>
  <c r="E26"/>
  <c r="S23"/>
  <c r="Q23"/>
  <c r="O23"/>
  <c r="M23"/>
  <c r="K23"/>
  <c r="I23"/>
  <c r="G23"/>
  <c r="E23"/>
  <c r="U22"/>
  <c r="U23" s="1"/>
  <c r="T22"/>
  <c r="S20"/>
  <c r="Q20"/>
  <c r="O20"/>
  <c r="M20"/>
  <c r="K20"/>
  <c r="I20"/>
  <c r="G20"/>
  <c r="E20"/>
  <c r="U19"/>
  <c r="T19"/>
  <c r="S17"/>
  <c r="Q17"/>
  <c r="O17"/>
  <c r="M17"/>
  <c r="K17"/>
  <c r="I17"/>
  <c r="G17"/>
  <c r="E17"/>
  <c r="U16"/>
  <c r="U17" s="1"/>
  <c r="T16"/>
  <c r="S14"/>
  <c r="Q14"/>
  <c r="O14"/>
  <c r="M14"/>
  <c r="K14"/>
  <c r="I14"/>
  <c r="G14"/>
  <c r="E14"/>
  <c r="U13"/>
  <c r="U14" s="1"/>
  <c r="T13"/>
  <c r="U10"/>
  <c r="U11" s="1"/>
  <c r="U7"/>
  <c r="Q7"/>
  <c r="K7"/>
  <c r="E7"/>
  <c r="U20" l="1"/>
  <c r="U41"/>
  <c r="U79"/>
  <c r="U38"/>
  <c r="U44"/>
  <c r="U87"/>
  <c r="U99"/>
  <c r="U118"/>
  <c r="U121"/>
  <c r="U109"/>
  <c r="U115"/>
  <c r="U106"/>
  <c r="U112"/>
  <c r="U131"/>
  <c r="U134"/>
  <c r="U104" i="2"/>
  <c r="U105" s="1"/>
  <c r="W108" l="1"/>
</calcChain>
</file>

<file path=xl/sharedStrings.xml><?xml version="1.0" encoding="utf-8"?>
<sst xmlns="http://schemas.openxmlformats.org/spreadsheetml/2006/main" count="625" uniqueCount="349">
  <si>
    <t>ที่</t>
  </si>
  <si>
    <t>ตัวชี้วัด</t>
  </si>
  <si>
    <t>เกณฑ์</t>
  </si>
  <si>
    <t>เมือง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</si>
  <si>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</si>
  <si>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</si>
  <si>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</si>
  <si>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</si>
  <si>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</si>
  <si>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</si>
  <si>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</si>
  <si>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รวมทั้งจังหวัด</t>
  </si>
  <si>
    <t>หมายเหตุ</t>
  </si>
  <si>
    <t>เป้าฯ</t>
  </si>
  <si>
    <t>ผลงาน</t>
  </si>
  <si>
    <t>คณะที่ 1 การดำเนินงานเพื่อสนองนโยบายและแก้ไขปัญหาเร่งด่วน</t>
  </si>
  <si>
    <t>1</t>
  </si>
  <si>
    <t xml:space="preserve">รพ.สต./ศูนย์สุขภาพชุมชนเมือง ผ่านเกณฑ์ตัวชี้วัด 6 ข้อ </t>
  </si>
  <si>
    <t>ร้อยละ</t>
  </si>
  <si>
    <t>ณ เม.ย.55</t>
  </si>
  <si>
    <t>0101</t>
  </si>
  <si>
    <t>ตามนโยบายการพัฒนา</t>
  </si>
  <si>
    <t>รมต.</t>
  </si>
  <si>
    <t>เป้าหมาย 4 แห่ง 1.ศสม.อุทัยธานี 2.รพ.สต.น้ำซึม 3.รพ.สต.ระบำ</t>
  </si>
  <si>
    <t>(ซ้ำ)</t>
  </si>
  <si>
    <t>4.รพ.สต.เขากวางทอง)</t>
  </si>
  <si>
    <t>2</t>
  </si>
  <si>
    <t>รพ.สต.ขนาดใหญ่ ผ่านเกณฑ์ตำบลจัดการสุขภาพดี</t>
  </si>
  <si>
    <t>ระดับพื้นฐาน</t>
  </si>
  <si>
    <t>ระดับดี</t>
  </si>
  <si>
    <t>0102</t>
  </si>
  <si>
    <t>วิถีชีวิตไทย ตามมาตรฐานที่กำหนด ระดับดีมาก</t>
  </si>
  <si>
    <t>น้ำซึม ระดับดี</t>
  </si>
  <si>
    <t>(1)</t>
  </si>
  <si>
    <t>3</t>
  </si>
  <si>
    <t>ร้อยละของประชาชนอายุ 35 ปีขึ้นไปได้รับการตรวจคัดกรอง</t>
  </si>
  <si>
    <t>ณ พ.ค.55</t>
  </si>
  <si>
    <t>0103</t>
  </si>
  <si>
    <t>โรคเบาหวาน (ไม่ป่วย) ตามมาตรฐานที่กำหนด</t>
  </si>
  <si>
    <t>สนย.</t>
  </si>
  <si>
    <t>(ได้รับการคัดกรองด้วยวาจาและตรวจน้ำตาลในเลือด(FCG&amp;FPG)</t>
  </si>
  <si>
    <t>4</t>
  </si>
  <si>
    <t>โรคความดันโลหิตสูง (ไม่ป่วย) ตามมาตรฐานที่กำหนด</t>
  </si>
  <si>
    <t>7</t>
  </si>
  <si>
    <t>ร้อยละของประชาชนกลุ่มเสี่ยงสูงต่อโรคเบาหวาน ปี 54 ป่วย</t>
  </si>
  <si>
    <t>ไม่เกิน</t>
  </si>
  <si>
    <t>เป็นโรคเบาหวาน ปี 55</t>
  </si>
  <si>
    <t>8</t>
  </si>
  <si>
    <t xml:space="preserve">ร้อยละของประชาชนกลุ่มเสี่ยงสูงต่อโรคความดันโลหิตสูง ปื 54 </t>
  </si>
  <si>
    <t>ป่วยเป็นโรคความดันโลหิตสูง ปี 55</t>
  </si>
  <si>
    <t>รมต</t>
  </si>
  <si>
    <t>9</t>
  </si>
  <si>
    <t xml:space="preserve"> ผู้ป่วยเบาหวานมีระดับน้ำตาลอยู่ในเกณฑ์ที่ควบคุมได้ (ระดับ</t>
  </si>
  <si>
    <t>มากกว่า</t>
  </si>
  <si>
    <t>HbA1C ครั้งสุดท้ายน้อยกว่าร้อยละ 7 หรือ FBS ≥ 70 - ≤</t>
  </si>
  <si>
    <t>(11)</t>
  </si>
  <si>
    <t>130 มก./ดล.3 ครั้งติดต่อกัน) เพิ่มขึ้นเมื่อเทียบกับข้อมูลในปี2554</t>
  </si>
  <si>
    <t>10</t>
  </si>
  <si>
    <t>ผู้ป่วยความดันโลหิตสูงที่ได้รับการคัดกรองความดัน พบควบคุม</t>
  </si>
  <si>
    <t xml:space="preserve">ระดับความดันโลหิตได้ตามเป้าหมาย </t>
  </si>
  <si>
    <t>(ในผู้ป่วยทั่วไป BP&lt;๑๔๐/๙๐ มม.ปรอท , ผู้ป่วยอายุน้อย,ผู้ป่วย</t>
  </si>
  <si>
    <t>เบาหวาน/ผู้ป่วยโรคไตเรื้อรัง/ผู้ป่วยหลังกล้ามเนื้อหัวใจตาย/หลัง</t>
  </si>
  <si>
    <t xml:space="preserve">เป็นอัมพฤกษ์อัมพาต BP&lt;๑๓๐/๘๐ มม.ปรอท) </t>
  </si>
  <si>
    <t xml:space="preserve"> เพิ่มขึ้นเมื่อเทียบกับข้อมูลในปี2554</t>
  </si>
  <si>
    <t>11</t>
  </si>
  <si>
    <t>ผู้ป่วยเบาหวาน ได้รับการตรวจคัดกรองภาวะแทรกซ้อน</t>
  </si>
  <si>
    <t xml:space="preserve">ทางตา </t>
  </si>
  <si>
    <t>12</t>
  </si>
  <si>
    <t xml:space="preserve">ทางไต </t>
  </si>
  <si>
    <t>13</t>
  </si>
  <si>
    <t>ทางเท้า</t>
  </si>
  <si>
    <t>14</t>
  </si>
  <si>
    <t>ผู้ป่วยความดันโลหิตสูง ได้รับการตรวจคัดกรองภาวะแทรกซ้อน</t>
  </si>
  <si>
    <t>ทางไต</t>
  </si>
  <si>
    <t>15</t>
  </si>
  <si>
    <t>อัตราตายโรคหัวใจขาดเลือดลดลง ลดลงจากปี 54</t>
  </si>
  <si>
    <t xml:space="preserve">ร้อยละ </t>
  </si>
  <si>
    <t>(2)</t>
  </si>
  <si>
    <t>16</t>
  </si>
  <si>
    <t>อัตราตายโรคหลอดเลือดสมอง ลดลงจากปี 54</t>
  </si>
  <si>
    <t>17</t>
  </si>
  <si>
    <t>สตรีที่มีอายุ ๓๐-๖๐ ปี ได้รับการตรวจมะเร็งปากมดลูก</t>
  </si>
  <si>
    <t>0104</t>
  </si>
  <si>
    <t>ด้วยวิธี pap smear/VIA(สะสม53 - 55 รวม)</t>
  </si>
  <si>
    <t xml:space="preserve"> (เม.ย.55)</t>
  </si>
  <si>
    <t>18</t>
  </si>
  <si>
    <t>ร้อยละของสตรีที่มีอายุ ๓๐-๖๐ ปีที่มีผลตรวจมะเร็งปากมดลูก</t>
  </si>
  <si>
    <t>ผิดปกติได้รับการรักษาตามแนวทางการรักษาและ ส่งต่อ</t>
  </si>
  <si>
    <t xml:space="preserve">CA 3 ราย </t>
  </si>
  <si>
    <t xml:space="preserve">CA 2 ราย </t>
  </si>
  <si>
    <t>การจัดการด้านการแพทย์และสาธารณสุข เมื่อเกิดภัยพิบัติโรคระบาดและภัยสุขภาพ</t>
  </si>
  <si>
    <t>19</t>
  </si>
  <si>
    <t>สัดส่วนของผู้ป่วยฉุกเฉิน  (สีแดง) ที่มาโดยระบบ</t>
  </si>
  <si>
    <t>ณ มี.ค.55</t>
  </si>
  <si>
    <t>0105</t>
  </si>
  <si>
    <t>การแพทย์ฉุกเฉิน (เปรียบเทียบกับจำนวน ผป. แดง เขียว เหลือง )</t>
  </si>
  <si>
    <t>มี.ค..55</t>
  </si>
  <si>
    <t>21</t>
  </si>
  <si>
    <t>ร้อยละของ อปท. ที่จัดตั้งหรือสนับสนุนให้มีชุดปฏิบัติการ</t>
  </si>
  <si>
    <t>การแพทย์ฉุกเฉิน</t>
  </si>
  <si>
    <t>22</t>
  </si>
  <si>
    <t>ร้อยละของ อปท. ที่มีผลการปฏิบัติงานการแพทย์ฉุกเฉิน</t>
  </si>
  <si>
    <t>23</t>
  </si>
  <si>
    <t>ร้อยละของการแจ้งเหตุการณ์เจ็บป่วยฉุกเฉินผ่านทาง</t>
  </si>
  <si>
    <t>หมายเลขโทรศัพท์  1669</t>
  </si>
  <si>
    <t>คณะที่ 2 การพัฒนาระบบบริการสุขภาพและระบบหลักประกันสุขภาพ</t>
  </si>
  <si>
    <t>24</t>
  </si>
  <si>
    <t>ร้อยละของโรงพยาบาลที่มีคุณภาพมาตรฐานตามที่กำหนด</t>
  </si>
  <si>
    <t>HA</t>
  </si>
  <si>
    <t>HA ขั้น 2</t>
  </si>
  <si>
    <t>อยู่ระหว่างการพัฒนา</t>
  </si>
  <si>
    <t>0201</t>
  </si>
  <si>
    <t>Re-Accreditation</t>
  </si>
  <si>
    <t>Accredit ก.ค.55</t>
  </si>
  <si>
    <t>ต่ออายุขั้น2</t>
  </si>
  <si>
    <t>Accredit 17-18มิ.ย.55</t>
  </si>
  <si>
    <t>ขอScoring</t>
  </si>
  <si>
    <t>ครั้งที่ 2</t>
  </si>
  <si>
    <t>Provincial KM</t>
  </si>
  <si>
    <t>รอผล</t>
  </si>
  <si>
    <t>25</t>
  </si>
  <si>
    <t>ร้อยละของห้องปฏิบัติการชันสูตรสาธารณสุขมีการพัฒนาศักยภาพ</t>
  </si>
  <si>
    <t>ผ่าน LAปี52</t>
  </si>
  <si>
    <t>ผ่าน LAปี53</t>
  </si>
  <si>
    <t>ขอประเมินLA</t>
  </si>
  <si>
    <t>ระหว่างการพัฒนา</t>
  </si>
  <si>
    <t>ผ่าน LAปี54</t>
  </si>
  <si>
    <t>และคุณภาพ สอดคล้องกับระดับการให้บริการของ รพ.(F1,F2,F3)</t>
  </si>
  <si>
    <t>ขอประเมินซ้ำปี55</t>
  </si>
  <si>
    <t>ปี 55</t>
  </si>
  <si>
    <t>(3)</t>
  </si>
  <si>
    <t xml:space="preserve">แต่ละระดับตามที่กำหนด </t>
  </si>
  <si>
    <t>26</t>
  </si>
  <si>
    <t>ร้อยละของโรงพยาบาลที่งานบริการพยาบาลผ่านเกณฑ์</t>
  </si>
  <si>
    <t>การประเมินคุณภาพบริการพยาบาล (QA)</t>
  </si>
  <si>
    <t>(4)</t>
  </si>
  <si>
    <t>27</t>
  </si>
  <si>
    <t>ร้อยละของ รพ. มีการพัฒนาและยกระดับความปลอดภัยด้านยา</t>
  </si>
  <si>
    <t>คะแนน</t>
  </si>
  <si>
    <t>ได้ตามเกณฑ์มาตรฐาน</t>
  </si>
  <si>
    <t>(5)</t>
  </si>
  <si>
    <t xml:space="preserve">มีการกำกับและประเมินการใช้ยาในกลุ่ม Statins ,Angiotensin </t>
  </si>
  <si>
    <t xml:space="preserve">II receptor antagonists ,Proton pump inhibitors , </t>
  </si>
  <si>
    <t>COX-2 Selective Inhibitors  (พ.ค.55)</t>
  </si>
  <si>
    <t>28</t>
  </si>
  <si>
    <t>ร้อยละการถูกปฏิเสธการส่งต่อผู้ป่วยใน 4 ระดับ ปี 2555 ลดลง</t>
  </si>
  <si>
    <t>&lt;ร้อยละ</t>
  </si>
  <si>
    <t>0202</t>
  </si>
  <si>
    <t>กว่าปี 2554 โดยเฉพาะการส่งต่อข้ามเขต</t>
  </si>
  <si>
    <t xml:space="preserve">ภายในเขต  </t>
  </si>
  <si>
    <t xml:space="preserve">การส่งต่อข้ามเขต  </t>
  </si>
  <si>
    <t>เปรียบเทียบปี 54 กับปี 55</t>
  </si>
  <si>
    <t>(ณ มี.ค.55)</t>
  </si>
  <si>
    <t xml:space="preserve">และการส่งต่อส่วนกลาง  </t>
  </si>
  <si>
    <t>ประเมินประสิทธิภาพด้านการรักษา</t>
  </si>
  <si>
    <t>29</t>
  </si>
  <si>
    <t>รพ. ทุกแห่งมีการวิเคราะห์ผู้ป่วยในด้วยดัชนี  CMI</t>
  </si>
  <si>
    <t>1.0-1.4</t>
  </si>
  <si>
    <t>0.6-0.8</t>
  </si>
  <si>
    <t>0.4-0.6</t>
  </si>
  <si>
    <t>0.5-0.7</t>
  </si>
  <si>
    <t>0203</t>
  </si>
  <si>
    <t>30</t>
  </si>
  <si>
    <t>ร้อยละของ รพ.ที่มีการดำเนินการจัดทำต้นทุนผลผลิต</t>
  </si>
  <si>
    <t>Unit costing</t>
  </si>
  <si>
    <t xml:space="preserve">Unit Cose ผู้ป่วยนอก </t>
  </si>
  <si>
    <t>Unit Cose ผู้ป่วยใน</t>
  </si>
  <si>
    <t>31</t>
  </si>
  <si>
    <t>อัตราส่วนการใช้บริการผู้ป่วยนอกที่หน่วยบริการปฐมภูมิ</t>
  </si>
  <si>
    <t>0.88</t>
  </si>
  <si>
    <t>กับโรงพยาบาลแม่ข่ายได้ตามเกณฑ์</t>
  </si>
  <si>
    <t>ประเมินประสิทธิภาพด้านการส่งเสริมป้องกัน</t>
  </si>
  <si>
    <t>32</t>
  </si>
  <si>
    <t>จังหวัดมีการวิเคราะห์ประสิทธิภาพการบริการพื้นฐานด้านส่งเสริม</t>
  </si>
  <si>
    <t>0204</t>
  </si>
  <si>
    <t>ป้องกันและมีการปรับปรุงแก้ไขให้มีความครอบคลุมมากขึ้น</t>
  </si>
  <si>
    <t>32.1</t>
  </si>
  <si>
    <t xml:space="preserve"> ร้อยละของหญิคลอด ที่ได้รับบริการฝากครรภ์ครบ 4 ครั้ง </t>
  </si>
  <si>
    <t>ตามเกณฑ์ (12 ,20 , 26 , 32 ,38 wks)</t>
  </si>
  <si>
    <t>32.2</t>
  </si>
  <si>
    <t>ร้อยละของหญิงคลอด ที่ฝากครรภ์ครั้งแรกก่อน 12 สัปดาห์</t>
  </si>
  <si>
    <t>32.3</t>
  </si>
  <si>
    <t>ร้อยละของหญิงตั้งครรภ์ที่ได้รับการตรวจ  Thalassemia</t>
  </si>
  <si>
    <t>32.4</t>
  </si>
  <si>
    <t>ร้อยละของหญิงตั้งครรภ์ที่ตรวจ  Thalassemia  พบว่าผิดปกติ</t>
  </si>
  <si>
    <t>32.5</t>
  </si>
  <si>
    <t>ร้อยละของเด็ก 0 - 5  ปี  ได้รับการตรวจพัฒนาการ</t>
  </si>
  <si>
    <t>32.6</t>
  </si>
  <si>
    <t>ร้อยละของเด็ก 0 - 5  ปี  ผลการตรวจพัฒนาการ</t>
  </si>
  <si>
    <t xml:space="preserve">    ระดับปกติ</t>
  </si>
  <si>
    <t>คณะที่ 3 การส่งเสริมสุขภาพ ป้องกันควบคุมโรคและลดปัจจัยเสี่ยงด้านสุขภาพ</t>
  </si>
  <si>
    <t>33</t>
  </si>
  <si>
    <t>จังหวัดมีการจัดทำแผนบูรณาการงานสร้างเสริมป้องกันเชิงรุก</t>
  </si>
  <si>
    <t>0301</t>
  </si>
  <si>
    <t>( 5โรค มะเร็ง , หัวใจและหลอดเลือด ,เบาหวาน/ความดัน</t>
  </si>
  <si>
    <t>การดำเนินงานป้องกันโรคสุขภาพในช่องปาก)</t>
  </si>
  <si>
    <t>34</t>
  </si>
  <si>
    <t>ร้อยละของอำเภอผ่านเกณฑ์คุณลักษณะอำเภอควบคุมโรค</t>
  </si>
  <si>
    <t>เข้มแข็งอย่างยั่งยืน</t>
  </si>
  <si>
    <t>35</t>
  </si>
  <si>
    <t>อัตราการเข้าถึงบริการของผู้ป่วยภาวะซึมเศร้า</t>
  </si>
  <si>
    <t>≥</t>
  </si>
  <si>
    <t>36</t>
  </si>
  <si>
    <t>อัตราการฆ่าตัวตายสำเร็จปี 55</t>
  </si>
  <si>
    <t>&lt; 6.73</t>
  </si>
  <si>
    <t>ต่อปชก.</t>
  </si>
  <si>
    <t>แสนคน</t>
  </si>
  <si>
    <t>อัตราการฆ่าตัวตายสำเร็จปี 55 เปรียบเทียบปี 2554</t>
  </si>
  <si>
    <t>ลดลงจาก</t>
  </si>
  <si>
    <t>ปี 54</t>
  </si>
  <si>
    <t>37</t>
  </si>
  <si>
    <t>ร้อยละของโรงพยาบาลที่ผ่านเกณฑ์โรงพยาบาลสายใยรัก</t>
  </si>
  <si>
    <t>0305</t>
  </si>
  <si>
    <t>แห่งครอบครัวระดับทอง</t>
  </si>
  <si>
    <t>38</t>
  </si>
  <si>
    <t>ร้อยละของชมรมผู้สูงอายุ ผ่านเกณฑ์ชมรมผู้สูงอายุคุณภาพ</t>
  </si>
  <si>
    <t>อำเภอละ</t>
  </si>
  <si>
    <t>เพิ่มขึ้น</t>
  </si>
  <si>
    <t>1ชมรม</t>
  </si>
  <si>
    <t>ปี55</t>
  </si>
  <si>
    <t>39</t>
  </si>
  <si>
    <t>ตำบลส่งเสริมสุขภาพผู้สูงอายุระยะยาว ผ่านเกณฑ์ ตำบลต้นแบบ</t>
  </si>
  <si>
    <t>อย่างน้อย 2 ตำบล/จังหวัด</t>
  </si>
  <si>
    <t>1 ตำบล</t>
  </si>
  <si>
    <t>40</t>
  </si>
  <si>
    <t>ผลิตภัณฑ์สุขภาพมีคุณภาพมาตรฐานและความปลอดภัย</t>
  </si>
  <si>
    <t>แก่ผู้บริโภค</t>
  </si>
  <si>
    <t>41</t>
  </si>
  <si>
    <t>ร้อยละของสถานประกอบการผ่านมาตรฐานการผลิต(GMP)</t>
  </si>
  <si>
    <t>42</t>
  </si>
  <si>
    <t>ร้อยละของผู้ป่วยนอกได้รับบริการแพทย์แผนไทยหรือ</t>
  </si>
  <si>
    <t xml:space="preserve">การแพทย์ทางเลือกที่ได้มาตรฐานในสถานบริการ  </t>
  </si>
  <si>
    <t>คณะที่ 4 การบริหารการระบบสุขภาพ</t>
  </si>
  <si>
    <t>43</t>
  </si>
  <si>
    <t>ระดับความสำเร็จในการบริหารการเงินการคลัง</t>
  </si>
  <si>
    <t>ระดับ</t>
  </si>
  <si>
    <t>0401</t>
  </si>
  <si>
    <t>44</t>
  </si>
  <si>
    <t>ระดับความสำเร็จในการพัฒนาคุณภาพบัญชี</t>
  </si>
  <si>
    <t>45</t>
  </si>
  <si>
    <t xml:space="preserve"> ระดับความสำเร็จของการดำเนินการจัดทำแผนกำลังคน</t>
  </si>
  <si>
    <t>0402</t>
  </si>
  <si>
    <t>46</t>
  </si>
  <si>
    <t>ร้อยละของแรงจูงใจขวัญกำลังใจในการทำงานของบุคลากร</t>
  </si>
  <si>
    <t>0404</t>
  </si>
  <si>
    <t>สาธารณสุข</t>
  </si>
  <si>
    <t>ร้อยละของความพึงพอใจในการทำงานของบุคลากรสาธารณสุข</t>
  </si>
  <si>
    <t>47</t>
  </si>
  <si>
    <t>ระดับความสำเร็จตามระบบควบคุมภายใน</t>
  </si>
  <si>
    <t>0405</t>
  </si>
  <si>
    <t>48</t>
  </si>
  <si>
    <t xml:space="preserve">ระดับความสำเร็จของการเสริมสร้างวัฒนธรรมองค์กรที่ดี </t>
  </si>
  <si>
    <t>0406</t>
  </si>
  <si>
    <t>ด้านการพัฒนาคุณธรรม จริยธรรม</t>
  </si>
  <si>
    <t>6</t>
  </si>
  <si>
    <t>ที่มาข้อมูล</t>
  </si>
  <si>
    <t>ตำบลเป้าหมายผ่านเกณฑ์ตำบลนมแม่เพื่อสายใยรักแห่งครอบครัว</t>
  </si>
  <si>
    <t>ต.ดงขวาง</t>
  </si>
  <si>
    <t xml:space="preserve">ระดับความสำเร็จในการดำเนินงานโครงการ   To  Be  N0.1  </t>
  </si>
  <si>
    <t xml:space="preserve">  2.1 มีการแต่งตั้งคณะกรรมการโครงการฯ</t>
  </si>
  <si>
    <t xml:space="preserve">  2.2 มีแผนปฏิบัติการ</t>
  </si>
  <si>
    <t xml:space="preserve">  2.3 มีการดำเนินกิจกรรมตามแผนฯไม่น้อยกว่า</t>
  </si>
  <si>
    <t xml:space="preserve">  2.4 มีสมาชิก To  Be  No.1 อายุ 10 - 24  ปี และเข้าร่วม   </t>
  </si>
  <si>
    <t>กิจกรรม ไม่น้อยกว่า</t>
  </si>
  <si>
    <t xml:space="preserve">  2.5 มีการจัดตั้งศูนย์เพื่อนใจTo be No.1 และมีการดำเนินงาน</t>
  </si>
  <si>
    <t>2 แห่ง</t>
  </si>
  <si>
    <t>ตามเกณฑ์อย่างต่อเนื่อง</t>
  </si>
  <si>
    <t xml:space="preserve"> /อำเภอ</t>
  </si>
  <si>
    <t>ร้อยละของประชาชนกลุ่มเสี่ยงสูงต่อโรคเบาหวาน ปี 54 ป่วยเป็น</t>
  </si>
  <si>
    <t>โรคเบาหวาน ปี 55</t>
  </si>
  <si>
    <t xml:space="preserve">ร้อยละของประชาชนกลุ่มเสี่ยงสูงต่อโรคความดันโลหิตสูง ปี 54 </t>
  </si>
  <si>
    <t>5.1</t>
  </si>
  <si>
    <t>5.2</t>
  </si>
  <si>
    <t>จำนวนผู้ได้รับการผ่าตัดฝังรากฟันเทียมพระราชทาน</t>
  </si>
  <si>
    <t>อยู่ระหว่างดำเนินการ เนื่องจากได้รับแจ้งเป้าหมายปลาย พ.ค.55</t>
  </si>
  <si>
    <t>ร้อยละการถูกปฏิเสธการส่งต่อผู้ป่วย ภายในเครือข่ายเขต/จังหวัด</t>
  </si>
  <si>
    <t>&lt;0.14</t>
  </si>
  <si>
    <t>ลดลงจนใกล้ 0</t>
  </si>
  <si>
    <r>
      <t>อัตราตายด้วยโรคหัวใจขาดเลือด</t>
    </r>
    <r>
      <rPr>
        <b/>
        <sz val="14"/>
        <rFont val="TH SarabunPSK"/>
        <family val="2"/>
      </rPr>
      <t>ลดลงจากปี 54</t>
    </r>
  </si>
  <si>
    <t>กลุ่มงานควบคุมโรค</t>
  </si>
  <si>
    <t>(อัตรา/แสน ปชก.)</t>
  </si>
  <si>
    <r>
      <t>อัตราตายด้วยโรคหลอดเลือดสมอง</t>
    </r>
    <r>
      <rPr>
        <b/>
        <sz val="14"/>
        <rFont val="TH SarabunPSK"/>
        <family val="2"/>
      </rPr>
      <t>ลดลงจากปี 54</t>
    </r>
  </si>
  <si>
    <t>อัตราผู้ป่วยเบาหวานรายใหม่</t>
  </si>
  <si>
    <t>อัตราผู้ป่วยความดันโลหิตสูงรายใหม่</t>
  </si>
  <si>
    <t>12.1</t>
  </si>
  <si>
    <t>12.2</t>
  </si>
  <si>
    <t>ผู้ป่วยเบาหวานได้รับการตรวจภาวะแทรกซ้อนทาง ไต</t>
  </si>
  <si>
    <t>คลังข้อมูลNCD</t>
  </si>
  <si>
    <t>12.3</t>
  </si>
  <si>
    <t>ผู้ป่วยเบาหวานได้รับการตรวจภาวะแทรกซ้อนทาง เท้า</t>
  </si>
  <si>
    <t>12.4</t>
  </si>
  <si>
    <t>อัตราผู้ป่วยความดันโลหิตสูงพบภาวะแทรกซ้อน</t>
  </si>
  <si>
    <t xml:space="preserve"> ทางไต</t>
  </si>
  <si>
    <t>ระดับความสำเร็จในการดำเนินงานบูรณาการตรวจสอบคุณภาพ</t>
  </si>
  <si>
    <t>อาหารปลอดภัยตามห่วงโซ่อาหารตั้งแต่ต้นน้ำ กลางน้ำ ถึงปลายน้ำ</t>
  </si>
  <si>
    <t>13.1</t>
  </si>
  <si>
    <t xml:space="preserve">  ร้อยละของสถานที่ผลิตและกระจายอาหารผ่านเกณฑ์</t>
  </si>
  <si>
    <t>ด้านความปลอดภัย</t>
  </si>
  <si>
    <t>13.2</t>
  </si>
  <si>
    <t xml:space="preserve">  ร้อยละของอาหารและวัตถุดิบอาหารผ่านเกณฑ์ด้าน</t>
  </si>
  <si>
    <t>ความปลอดภัย</t>
  </si>
  <si>
    <t>ระดับความสำเร็จของการตรวจประเมินคุณภาพและความปลอดภัยของน้ำบริโภคจากสถานที่ผลิตน้ำบริโภคในภาชนะบรรจุปิดสนิทและจากตู้น้ำหยอดเหรียญ</t>
  </si>
  <si>
    <t>14.1</t>
  </si>
  <si>
    <t>ร้อยละของน้ำบริโภคในภาชนะบรรจุสนิทมีคุณภาพและ</t>
  </si>
  <si>
    <t>14.2</t>
  </si>
  <si>
    <t>มีรายงานสรุปข้อมูลสถานการณ์คุณภาพและความปลอดภัยของ</t>
  </si>
  <si>
    <t>ตู้น้ำหยอดเหรียญ</t>
  </si>
  <si>
    <t>ฉบับ</t>
  </si>
  <si>
    <t>15.1</t>
  </si>
  <si>
    <t>15.2</t>
  </si>
  <si>
    <t>ร้อยละของความพึงพอใจของผู้รับบริการ</t>
  </si>
  <si>
    <t>สถานบริการสาธารณสุข(สสจ.,รพท.,รพช.)มีระบบสั่งการให้เกิด</t>
  </si>
  <si>
    <t>การจัดการเพื่อการเตรียมความพร้อมในการป้องกันและบรรเทา</t>
  </si>
  <si>
    <t>สาธารณภัยที่มีประสิทธิผลและประสิทธิภาพ (มีแผนฯ)</t>
  </si>
  <si>
    <t>ร้อยละของทารกแรกเกิดอายุ 2 วันขึ้นไป ได้รับการตรวจคัดกรอง</t>
  </si>
  <si>
    <t>ไม่น้อยกว่า</t>
  </si>
  <si>
    <t>ภาวะพร่องไทรอยด์ฮอร์โมนแต่กำเนิด</t>
  </si>
  <si>
    <t>สัดส่วนของหญิงตั้งครรภ์ที่มีไอโอดีนในปสสาวะน้อยกว่า</t>
  </si>
  <si>
    <t>150ไมโครกรัม/ลิตร</t>
  </si>
  <si>
    <t>ร้อยละของ นร.อย.น้อย มีพฤติกรรมการบริโภคผลิตภัณฑ์สุขภาพ</t>
  </si>
  <si>
    <t>ข้อมูล จ.ประเมินเอง</t>
  </si>
  <si>
    <t>ที่ดี</t>
  </si>
  <si>
    <t>กระทรวงฯ จะเป็นผู้ประเมิน</t>
  </si>
  <si>
    <t>20</t>
  </si>
  <si>
    <t xml:space="preserve"> อสม.ได้รับการพัฒนาศักยภาพ ตามเกณฑ์</t>
  </si>
  <si>
    <t>จำนวน รพ.สต.มีแพทย์แผนไทยประจำ รพ.สต.</t>
  </si>
  <si>
    <t>จังหวัด</t>
  </si>
  <si>
    <t>ละ</t>
  </si>
  <si>
    <t xml:space="preserve">รพ.สต./ศูนย์สุขภาพเมือง ผ่านเกณฑ์ตัวชี้วัด 6 ข้อ </t>
  </si>
  <si>
    <t>(รพ.)</t>
  </si>
  <si>
    <t>(สอ.)</t>
  </si>
  <si>
    <t>ร้อยละของสถานประกอบการธุรกิจบริการสุขภาพได้รับการพัฒนาคุณภาพ</t>
  </si>
  <si>
    <t>ให้เข้าสู่คุณภาพมาตรฐานตามประกาศกระทรวงสาธารณสุข</t>
  </si>
  <si>
    <t xml:space="preserve">มีการพัฒนาคลังข้อมูลด้านการแพทย์และสุขภาพ Data Center </t>
  </si>
  <si>
    <t>ในระดับจังหวัด</t>
  </si>
  <si>
    <t xml:space="preserve">จำนวนผู้เสพ ผู้ติดยาเสพติดได้รับการนำเข้าสู่ระบบการบำบัด </t>
  </si>
  <si>
    <t>(รวมทุกระบบการบำบัด)</t>
  </si>
  <si>
    <t>ร้อยละของผู้เสพ/ผู้ติดยาและสารเสพติด ที่ผ่านการบำบัด</t>
  </si>
  <si>
    <t>ฟื้นฟูสมรรถภาพ ได้รับการติดตามตามระยะเวลาที่กำหนด</t>
  </si>
  <si>
    <t>ร้อยละของประชาชนมีความรู้ ความเข้าใจและมีทัศนคติที่ถูกต้อง</t>
  </si>
  <si>
    <t>ศูนย์สุขภาพจิตเป็นผู้เก็บข้อมูลเอง</t>
  </si>
  <si>
    <t>เกี่ยวกับสุขภาพจิต</t>
  </si>
  <si>
    <t>ร้อยละของการเบิกจ่ายงบประมาณรายจ่ายภาพรวม ประจำปี</t>
  </si>
  <si>
    <t>งบประมาณ พ.ศ.2555</t>
  </si>
  <si>
    <t>(ณ 5 มิ.ย.55)</t>
  </si>
  <si>
    <t>ร้อยละของบุคลากรที่ได้รับการพัฒนาตามแผนการพัฒนา</t>
  </si>
  <si>
    <t>กำลังคนที่สอดคล้องกับสมรรถนะ</t>
  </si>
  <si>
    <t xml:space="preserve"> ผลการดำเนินงานตามแผนการตรวจราชการและนิเทศงานกระทรวงสาธารณสุข   ปีงบประมาณ  2555  (ต.ค.54 - เม.ย. 55)</t>
  </si>
  <si>
    <t xml:space="preserve"> ผลการดำเนินงานตามคำรับรองการปฏิบัติราชการ  ปีงบประมาณ  2555  (ต.ค.54 - เม.ย. 55)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</si>
</sst>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i/>
      <u/>
      <sz val="14"/>
      <name val="TH SarabunPSK"/>
      <family val="2"/>
    </font>
    <font>
      <sz val="14"/>
      <color rgb="FF0070C0"/>
      <name val="TH SarabunPSK"/>
      <family val="2"/>
    </font>
    <font>
      <sz val="14"/>
      <color rgb="FF0066FF"/>
      <name val="TH SarabunPSK"/>
      <family val="2"/>
    </font>
    <font>
      <b/>
      <sz val="14"/>
      <color rgb="FF0070C0"/>
      <name val="TH SarabunPSK"/>
      <family val="2"/>
    </font>
    <font>
      <sz val="16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3"/>
      <name val="TH SarabunPSK"/>
      <family val="2"/>
    </font>
    <font>
      <sz val="9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6">
    <xf numFmtId="0" fontId="0" fillId="0" borderId="0" xfId="0"/>
    <xf numFmtId="0" fontId="3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7" fontId="5" fillId="2" borderId="12" xfId="1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88" fontId="5" fillId="0" borderId="12" xfId="1" applyNumberFormat="1" applyFont="1" applyFill="1" applyBorder="1" applyAlignment="1">
      <alignment horizontal="center"/>
    </xf>
    <xf numFmtId="187" fontId="5" fillId="0" borderId="12" xfId="1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7" fontId="5" fillId="0" borderId="0" xfId="0" applyNumberFormat="1" applyFont="1" applyFill="1"/>
    <xf numFmtId="0" fontId="5" fillId="0" borderId="0" xfId="0" applyFont="1" applyFill="1"/>
    <xf numFmtId="2" fontId="5" fillId="0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2" borderId="7" xfId="0" applyFont="1" applyFill="1" applyBorder="1"/>
    <xf numFmtId="0" fontId="5" fillId="4" borderId="7" xfId="0" applyFont="1" applyFill="1" applyBorder="1"/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187" fontId="3" fillId="2" borderId="12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/>
    </xf>
    <xf numFmtId="17" fontId="3" fillId="0" borderId="0" xfId="0" applyNumberFormat="1" applyFont="1" applyFill="1"/>
    <xf numFmtId="2" fontId="3" fillId="2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3" borderId="4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0" fontId="5" fillId="3" borderId="17" xfId="0" applyFont="1" applyFill="1" applyBorder="1"/>
    <xf numFmtId="0" fontId="5" fillId="0" borderId="17" xfId="0" applyFont="1" applyFill="1" applyBorder="1"/>
    <xf numFmtId="0" fontId="5" fillId="4" borderId="17" xfId="0" applyFont="1" applyFill="1" applyBorder="1"/>
    <xf numFmtId="0" fontId="5" fillId="0" borderId="11" xfId="0" applyFont="1" applyFill="1" applyBorder="1"/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5" fillId="0" borderId="2" xfId="1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" fontId="8" fillId="4" borderId="12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22" xfId="0" applyFont="1" applyFill="1" applyBorder="1"/>
    <xf numFmtId="0" fontId="5" fillId="0" borderId="2" xfId="0" applyFont="1" applyFill="1" applyBorder="1" applyAlignment="1">
      <alignment vertical="top" wrapText="1"/>
    </xf>
    <xf numFmtId="187" fontId="5" fillId="0" borderId="2" xfId="1" applyNumberFormat="1" applyFont="1" applyFill="1" applyBorder="1" applyAlignment="1">
      <alignment horizontal="center"/>
    </xf>
    <xf numFmtId="187" fontId="5" fillId="0" borderId="2" xfId="0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87" fontId="10" fillId="0" borderId="2" xfId="1" applyNumberFormat="1" applyFont="1" applyFill="1" applyBorder="1" applyAlignment="1">
      <alignment horizontal="center"/>
    </xf>
    <xf numFmtId="187" fontId="10" fillId="0" borderId="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4" borderId="7" xfId="0" applyFont="1" applyFill="1" applyBorder="1"/>
    <xf numFmtId="0" fontId="10" fillId="0" borderId="12" xfId="0" applyFont="1" applyFill="1" applyBorder="1"/>
    <xf numFmtId="0" fontId="10" fillId="0" borderId="6" xfId="0" applyFont="1" applyFill="1" applyBorder="1" applyAlignment="1">
      <alignment horizontal="center"/>
    </xf>
    <xf numFmtId="187" fontId="10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2" xfId="0" applyFont="1" applyFill="1" applyBorder="1"/>
    <xf numFmtId="0" fontId="11" fillId="0" borderId="2" xfId="0" applyFont="1" applyFill="1" applyBorder="1" applyAlignment="1">
      <alignment horizontal="center"/>
    </xf>
    <xf numFmtId="187" fontId="11" fillId="0" borderId="2" xfId="1" applyNumberFormat="1" applyFont="1" applyFill="1" applyBorder="1" applyAlignment="1">
      <alignment horizontal="center"/>
    </xf>
    <xf numFmtId="187" fontId="12" fillId="0" borderId="2" xfId="0" applyNumberFormat="1" applyFont="1" applyFill="1" applyBorder="1" applyAlignment="1">
      <alignment horizontal="center"/>
    </xf>
    <xf numFmtId="17" fontId="3" fillId="0" borderId="7" xfId="0" applyNumberFormat="1" applyFont="1" applyFill="1" applyBorder="1"/>
    <xf numFmtId="0" fontId="10" fillId="3" borderId="7" xfId="0" applyFont="1" applyFill="1" applyBorder="1"/>
    <xf numFmtId="0" fontId="3" fillId="0" borderId="0" xfId="0" applyFont="1" applyFill="1" applyBorder="1"/>
    <xf numFmtId="0" fontId="3" fillId="0" borderId="22" xfId="0" applyFont="1" applyFill="1" applyBorder="1"/>
    <xf numFmtId="0" fontId="3" fillId="3" borderId="12" xfId="0" applyFont="1" applyFill="1" applyBorder="1"/>
    <xf numFmtId="187" fontId="3" fillId="0" borderId="2" xfId="1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0" borderId="18" xfId="0" applyFont="1" applyFill="1" applyBorder="1" applyAlignment="1">
      <alignment horizontal="center"/>
    </xf>
    <xf numFmtId="187" fontId="3" fillId="0" borderId="12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87" fontId="8" fillId="0" borderId="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5" borderId="12" xfId="0" applyFont="1" applyFill="1" applyBorder="1"/>
    <xf numFmtId="187" fontId="5" fillId="0" borderId="7" xfId="1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23" xfId="0" applyFont="1" applyFill="1" applyBorder="1"/>
    <xf numFmtId="0" fontId="17" fillId="0" borderId="12" xfId="0" applyFont="1" applyFill="1" applyBorder="1" applyAlignment="1">
      <alignment horizontal="center"/>
    </xf>
    <xf numFmtId="0" fontId="3" fillId="4" borderId="12" xfId="0" applyFont="1" applyFill="1" applyBorder="1"/>
    <xf numFmtId="0" fontId="15" fillId="0" borderId="12" xfId="0" applyFont="1" applyFill="1" applyBorder="1" applyAlignment="1">
      <alignment horizontal="center"/>
    </xf>
    <xf numFmtId="188" fontId="15" fillId="0" borderId="12" xfId="1" applyNumberFormat="1" applyFont="1" applyFill="1" applyBorder="1" applyAlignment="1">
      <alignment horizontal="center"/>
    </xf>
    <xf numFmtId="0" fontId="15" fillId="0" borderId="12" xfId="1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88" fontId="1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87" fontId="11" fillId="0" borderId="12" xfId="1" applyNumberFormat="1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187" fontId="12" fillId="0" borderId="12" xfId="0" applyNumberFormat="1" applyFont="1" applyFill="1" applyBorder="1" applyAlignment="1">
      <alignment horizontal="center"/>
    </xf>
    <xf numFmtId="0" fontId="10" fillId="0" borderId="0" xfId="0" applyFont="1" applyFill="1"/>
    <xf numFmtId="49" fontId="10" fillId="0" borderId="12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6" borderId="12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2" fontId="11" fillId="6" borderId="7" xfId="0" applyNumberFormat="1" applyFont="1" applyFill="1" applyBorder="1" applyAlignment="1">
      <alignment horizontal="center"/>
    </xf>
    <xf numFmtId="0" fontId="10" fillId="0" borderId="22" xfId="0" applyFont="1" applyFill="1" applyBorder="1"/>
    <xf numFmtId="0" fontId="10" fillId="6" borderId="7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18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87" fontId="10" fillId="0" borderId="12" xfId="1" applyNumberFormat="1" applyFont="1" applyFill="1" applyBorder="1" applyAlignment="1">
      <alignment horizontal="center"/>
    </xf>
    <xf numFmtId="1" fontId="11" fillId="0" borderId="12" xfId="3" applyNumberFormat="1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87" fontId="3" fillId="6" borderId="2" xfId="1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187" fontId="12" fillId="0" borderId="2" xfId="1" applyNumberFormat="1" applyFont="1" applyFill="1" applyBorder="1" applyAlignment="1">
      <alignment horizontal="center"/>
    </xf>
    <xf numFmtId="187" fontId="13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2" fontId="10" fillId="4" borderId="12" xfId="0" applyNumberFormat="1" applyFont="1" applyFill="1" applyBorder="1" applyAlignment="1">
      <alignment horizontal="center"/>
    </xf>
    <xf numFmtId="2" fontId="10" fillId="0" borderId="24" xfId="0" applyNumberFormat="1" applyFont="1" applyFill="1" applyBorder="1"/>
    <xf numFmtId="0" fontId="10" fillId="0" borderId="24" xfId="0" applyFont="1" applyFill="1" applyBorder="1"/>
    <xf numFmtId="0" fontId="10" fillId="0" borderId="24" xfId="0" applyFont="1" applyFill="1" applyBorder="1" applyAlignment="1">
      <alignment horizontal="center"/>
    </xf>
    <xf numFmtId="43" fontId="1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" fontId="3" fillId="0" borderId="12" xfId="0" applyNumberFormat="1" applyFont="1" applyFill="1" applyBorder="1"/>
    <xf numFmtId="1" fontId="10" fillId="0" borderId="12" xfId="0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0" fontId="10" fillId="0" borderId="18" xfId="0" applyFont="1" applyFill="1" applyBorder="1"/>
    <xf numFmtId="0" fontId="3" fillId="0" borderId="23" xfId="0" applyFont="1" applyFill="1" applyBorder="1" applyAlignment="1"/>
    <xf numFmtId="0" fontId="3" fillId="4" borderId="23" xfId="0" applyFont="1" applyFill="1" applyBorder="1" applyAlignment="1"/>
    <xf numFmtId="0" fontId="11" fillId="0" borderId="2" xfId="0" applyFont="1" applyFill="1" applyBorder="1"/>
    <xf numFmtId="0" fontId="13" fillId="0" borderId="18" xfId="0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4" borderId="7" xfId="0" applyFont="1" applyFill="1" applyBorder="1"/>
    <xf numFmtId="2" fontId="13" fillId="6" borderId="12" xfId="0" applyNumberFormat="1" applyFont="1" applyFill="1" applyBorder="1" applyAlignment="1">
      <alignment horizontal="center"/>
    </xf>
    <xf numFmtId="0" fontId="6" fillId="0" borderId="0" xfId="0" applyFont="1" applyFill="1"/>
    <xf numFmtId="49" fontId="6" fillId="0" borderId="12" xfId="0" applyNumberFormat="1" applyFont="1" applyFill="1" applyBorder="1" applyAlignment="1">
      <alignment horizontal="center"/>
    </xf>
    <xf numFmtId="0" fontId="6" fillId="0" borderId="22" xfId="0" applyFont="1" applyFill="1" applyBorder="1"/>
    <xf numFmtId="0" fontId="6" fillId="3" borderId="7" xfId="0" applyFont="1" applyFill="1" applyBorder="1"/>
    <xf numFmtId="0" fontId="6" fillId="6" borderId="7" xfId="0" applyFont="1" applyFill="1" applyBorder="1"/>
    <xf numFmtId="0" fontId="6" fillId="4" borderId="7" xfId="0" applyFont="1" applyFill="1" applyBorder="1"/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3" fontId="8" fillId="0" borderId="2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7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8" xfId="0" applyFont="1" applyFill="1" applyBorder="1"/>
    <xf numFmtId="2" fontId="10" fillId="0" borderId="7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3" fillId="6" borderId="2" xfId="0" applyFont="1" applyFill="1" applyBorder="1"/>
    <xf numFmtId="0" fontId="3" fillId="6" borderId="18" xfId="0" applyFont="1" applyFill="1" applyBorder="1"/>
    <xf numFmtId="0" fontId="3" fillId="6" borderId="12" xfId="0" applyFont="1" applyFill="1" applyBorder="1"/>
    <xf numFmtId="0" fontId="3" fillId="6" borderId="22" xfId="0" applyFont="1" applyFill="1" applyBorder="1"/>
    <xf numFmtId="0" fontId="19" fillId="0" borderId="2" xfId="0" applyFont="1" applyFill="1" applyBorder="1"/>
    <xf numFmtId="0" fontId="19" fillId="0" borderId="12" xfId="0" applyFont="1" applyFill="1" applyBorder="1"/>
    <xf numFmtId="0" fontId="20" fillId="0" borderId="7" xfId="0" applyFont="1" applyFill="1" applyBorder="1"/>
    <xf numFmtId="0" fontId="3" fillId="6" borderId="7" xfId="0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0" xfId="0" applyNumberFormat="1" applyFont="1" applyFill="1" applyBorder="1" applyAlignment="1"/>
    <xf numFmtId="187" fontId="11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/>
    <xf numFmtId="0" fontId="12" fillId="0" borderId="16" xfId="0" applyFont="1" applyFill="1" applyBorder="1" applyAlignment="1">
      <alignment horizontal="center"/>
    </xf>
    <xf numFmtId="187" fontId="12" fillId="0" borderId="16" xfId="1" applyNumberFormat="1" applyFont="1" applyFill="1" applyBorder="1" applyAlignment="1">
      <alignment horizontal="center"/>
    </xf>
    <xf numFmtId="187" fontId="10" fillId="0" borderId="16" xfId="1" applyNumberFormat="1" applyFont="1" applyFill="1" applyBorder="1" applyAlignment="1">
      <alignment horizontal="center"/>
    </xf>
    <xf numFmtId="187" fontId="10" fillId="0" borderId="16" xfId="0" applyNumberFormat="1" applyFont="1" applyFill="1" applyBorder="1" applyAlignment="1">
      <alignment horizontal="center"/>
    </xf>
    <xf numFmtId="0" fontId="10" fillId="0" borderId="25" xfId="0" applyFont="1" applyFill="1" applyBorder="1"/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26" xfId="0" applyFont="1" applyFill="1" applyBorder="1"/>
    <xf numFmtId="0" fontId="10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87" fontId="3" fillId="0" borderId="14" xfId="1" applyNumberFormat="1" applyFont="1" applyFill="1" applyBorder="1" applyAlignment="1">
      <alignment horizontal="center"/>
    </xf>
    <xf numFmtId="187" fontId="15" fillId="0" borderId="14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187" fontId="3" fillId="0" borderId="16" xfId="1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25" xfId="0" applyFont="1" applyFill="1" applyBorder="1"/>
    <xf numFmtId="0" fontId="3" fillId="4" borderId="16" xfId="0" applyFont="1" applyFill="1" applyBorder="1"/>
    <xf numFmtId="0" fontId="3" fillId="0" borderId="24" xfId="0" applyFont="1" applyFill="1" applyBorder="1"/>
    <xf numFmtId="2" fontId="3" fillId="0" borderId="24" xfId="0" applyNumberFormat="1" applyFont="1" applyFill="1" applyBorder="1" applyAlignment="1">
      <alignment horizontal="center"/>
    </xf>
    <xf numFmtId="0" fontId="3" fillId="0" borderId="17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3" fontId="3" fillId="0" borderId="2" xfId="1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15" fillId="3" borderId="12" xfId="0" applyNumberFormat="1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2" fontId="15" fillId="4" borderId="12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6" xfId="0" applyFont="1" applyFill="1" applyBorder="1"/>
    <xf numFmtId="187" fontId="13" fillId="0" borderId="2" xfId="1" applyNumberFormat="1" applyFont="1" applyBorder="1" applyAlignment="1">
      <alignment horizontal="center"/>
    </xf>
    <xf numFmtId="187" fontId="1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17" fontId="10" fillId="0" borderId="0" xfId="0" applyNumberFormat="1" applyFont="1" applyFill="1"/>
    <xf numFmtId="0" fontId="18" fillId="0" borderId="12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59" fontId="10" fillId="0" borderId="12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3" borderId="12" xfId="0" applyFont="1" applyFill="1" applyBorder="1"/>
    <xf numFmtId="2" fontId="10" fillId="0" borderId="18" xfId="0" applyNumberFormat="1" applyFont="1" applyFill="1" applyBorder="1" applyAlignment="1">
      <alignment horizontal="center"/>
    </xf>
    <xf numFmtId="59" fontId="10" fillId="0" borderId="7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8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88" fontId="10" fillId="0" borderId="12" xfId="1" applyNumberFormat="1" applyFont="1" applyFill="1" applyBorder="1" applyAlignment="1">
      <alignment horizontal="center"/>
    </xf>
    <xf numFmtId="0" fontId="10" fillId="0" borderId="23" xfId="0" applyFont="1" applyFill="1" applyBorder="1"/>
    <xf numFmtId="0" fontId="18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/>
    <xf numFmtId="2" fontId="3" fillId="0" borderId="8" xfId="0" applyNumberFormat="1" applyFont="1" applyFill="1" applyBorder="1" applyAlignment="1">
      <alignment horizontal="center"/>
    </xf>
    <xf numFmtId="0" fontId="3" fillId="0" borderId="3" xfId="0" applyFont="1" applyFill="1" applyBorder="1"/>
    <xf numFmtId="1" fontId="3" fillId="0" borderId="12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9" fillId="0" borderId="12" xfId="0" applyFont="1" applyBorder="1"/>
    <xf numFmtId="187" fontId="3" fillId="6" borderId="12" xfId="1" applyNumberFormat="1" applyFont="1" applyFill="1" applyBorder="1" applyAlignment="1">
      <alignment horizontal="center"/>
    </xf>
    <xf numFmtId="0" fontId="20" fillId="0" borderId="7" xfId="0" applyFont="1" applyBorder="1"/>
    <xf numFmtId="0" fontId="19" fillId="0" borderId="2" xfId="0" applyFont="1" applyBorder="1"/>
    <xf numFmtId="0" fontId="19" fillId="0" borderId="7" xfId="0" applyFont="1" applyBorder="1"/>
    <xf numFmtId="49" fontId="3" fillId="0" borderId="2" xfId="1" applyNumberFormat="1" applyFont="1" applyFill="1" applyBorder="1" applyAlignment="1">
      <alignment horizontal="center"/>
    </xf>
    <xf numFmtId="188" fontId="3" fillId="0" borderId="2" xfId="1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15" fillId="0" borderId="2" xfId="0" applyFont="1" applyFill="1" applyBorder="1"/>
    <xf numFmtId="187" fontId="13" fillId="0" borderId="12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87" fontId="13" fillId="0" borderId="12" xfId="1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87" fontId="3" fillId="0" borderId="0" xfId="0" applyNumberFormat="1" applyFont="1" applyFill="1"/>
    <xf numFmtId="187" fontId="15" fillId="0" borderId="2" xfId="1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188" fontId="15" fillId="6" borderId="2" xfId="1" applyNumberFormat="1" applyFont="1" applyFill="1" applyBorder="1" applyAlignment="1">
      <alignment horizontal="center"/>
    </xf>
    <xf numFmtId="187" fontId="15" fillId="0" borderId="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2" fontId="10" fillId="6" borderId="7" xfId="0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187" fontId="10" fillId="6" borderId="2" xfId="1" applyNumberFormat="1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187" fontId="22" fillId="0" borderId="2" xfId="0" applyNumberFormat="1" applyFont="1" applyFill="1" applyBorder="1" applyAlignment="1">
      <alignment horizontal="center"/>
    </xf>
    <xf numFmtId="187" fontId="22" fillId="0" borderId="2" xfId="1" applyNumberFormat="1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2" applyFont="1" applyFill="1" applyBorder="1" applyAlignment="1">
      <alignment horizontal="center"/>
    </xf>
    <xf numFmtId="44" fontId="3" fillId="0" borderId="4" xfId="2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44" fontId="3" fillId="0" borderId="8" xfId="2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2" fontId="10" fillId="6" borderId="18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tabSelected="1" workbookViewId="0">
      <selection activeCell="B171" sqref="B171"/>
    </sheetView>
  </sheetViews>
  <sheetFormatPr defaultRowHeight="21.75"/>
  <cols>
    <col min="1" max="1" width="4.625" style="264" customWidth="1"/>
    <col min="2" max="2" width="40.25" style="1" customWidth="1"/>
    <col min="3" max="3" width="5.25" style="1" customWidth="1"/>
    <col min="4" max="19" width="5.875" style="1" customWidth="1"/>
    <col min="20" max="21" width="6.375" style="1" customWidth="1"/>
    <col min="22" max="16384" width="9" style="1"/>
  </cols>
  <sheetData>
    <row r="1" spans="1:22">
      <c r="A1" s="403" t="s">
        <v>347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2">
      <c r="A2" s="2"/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>
      <c r="A3" s="6" t="s">
        <v>0</v>
      </c>
      <c r="B3" s="7" t="s">
        <v>1</v>
      </c>
      <c r="C3" s="8" t="s">
        <v>2</v>
      </c>
      <c r="D3" s="404" t="s">
        <v>3</v>
      </c>
      <c r="E3" s="405"/>
      <c r="F3" s="406" t="s">
        <v>4</v>
      </c>
      <c r="G3" s="405"/>
      <c r="H3" s="406" t="s">
        <v>5</v>
      </c>
      <c r="I3" s="405"/>
      <c r="J3" s="406" t="s">
        <v>6</v>
      </c>
      <c r="K3" s="405"/>
      <c r="L3" s="407" t="s">
        <v>7</v>
      </c>
      <c r="M3" s="408"/>
      <c r="N3" s="406" t="s">
        <v>8</v>
      </c>
      <c r="O3" s="405"/>
      <c r="P3" s="406" t="s">
        <v>9</v>
      </c>
      <c r="Q3" s="405"/>
      <c r="R3" s="406" t="s">
        <v>10</v>
      </c>
      <c r="S3" s="405"/>
      <c r="T3" s="406" t="s">
        <v>11</v>
      </c>
      <c r="U3" s="405"/>
      <c r="V3" s="409" t="s">
        <v>12</v>
      </c>
    </row>
    <row r="4" spans="1:22">
      <c r="A4" s="9"/>
      <c r="B4" s="10"/>
      <c r="C4" s="10"/>
      <c r="D4" s="11" t="s">
        <v>13</v>
      </c>
      <c r="E4" s="12" t="s">
        <v>14</v>
      </c>
      <c r="F4" s="12" t="s">
        <v>13</v>
      </c>
      <c r="G4" s="12" t="s">
        <v>14</v>
      </c>
      <c r="H4" s="12" t="s">
        <v>13</v>
      </c>
      <c r="I4" s="12" t="s">
        <v>14</v>
      </c>
      <c r="J4" s="12" t="s">
        <v>13</v>
      </c>
      <c r="K4" s="12" t="s">
        <v>14</v>
      </c>
      <c r="L4" s="12" t="s">
        <v>13</v>
      </c>
      <c r="M4" s="12" t="s">
        <v>14</v>
      </c>
      <c r="N4" s="12" t="s">
        <v>13</v>
      </c>
      <c r="O4" s="12" t="s">
        <v>14</v>
      </c>
      <c r="P4" s="12" t="s">
        <v>13</v>
      </c>
      <c r="Q4" s="12" t="s">
        <v>14</v>
      </c>
      <c r="R4" s="12" t="s">
        <v>13</v>
      </c>
      <c r="S4" s="12" t="s">
        <v>14</v>
      </c>
      <c r="T4" s="13" t="s">
        <v>13</v>
      </c>
      <c r="U4" s="12" t="s">
        <v>14</v>
      </c>
      <c r="V4" s="409"/>
    </row>
    <row r="5" spans="1:22">
      <c r="A5" s="410" t="s">
        <v>15</v>
      </c>
      <c r="B5" s="411"/>
      <c r="C5" s="412"/>
      <c r="D5" s="14"/>
      <c r="E5" s="7"/>
      <c r="F5" s="15"/>
      <c r="G5" s="15"/>
      <c r="H5" s="15"/>
      <c r="I5" s="15"/>
      <c r="J5" s="7"/>
      <c r="K5" s="7"/>
      <c r="L5" s="15"/>
      <c r="M5" s="15"/>
      <c r="N5" s="15"/>
      <c r="O5" s="15"/>
      <c r="P5" s="7"/>
      <c r="Q5" s="7"/>
      <c r="R5" s="15"/>
      <c r="S5" s="15"/>
      <c r="T5" s="7"/>
      <c r="U5" s="7"/>
    </row>
    <row r="6" spans="1:22" s="26" customFormat="1">
      <c r="A6" s="16" t="s">
        <v>16</v>
      </c>
      <c r="B6" s="17" t="s">
        <v>17</v>
      </c>
      <c r="C6" s="18" t="s">
        <v>18</v>
      </c>
      <c r="D6" s="19">
        <v>2</v>
      </c>
      <c r="E6" s="19">
        <v>0</v>
      </c>
      <c r="F6" s="20"/>
      <c r="G6" s="21"/>
      <c r="H6" s="21"/>
      <c r="I6" s="21"/>
      <c r="J6" s="19">
        <v>1</v>
      </c>
      <c r="K6" s="22">
        <v>1</v>
      </c>
      <c r="L6" s="21"/>
      <c r="M6" s="21"/>
      <c r="N6" s="21"/>
      <c r="O6" s="21"/>
      <c r="P6" s="19">
        <v>1</v>
      </c>
      <c r="Q6" s="23">
        <v>1</v>
      </c>
      <c r="R6" s="21"/>
      <c r="S6" s="21"/>
      <c r="T6" s="24">
        <v>4</v>
      </c>
      <c r="U6" s="19">
        <v>2</v>
      </c>
      <c r="V6" s="25" t="s">
        <v>19</v>
      </c>
    </row>
    <row r="7" spans="1:22" s="26" customFormat="1">
      <c r="A7" s="16" t="s">
        <v>20</v>
      </c>
      <c r="B7" s="17" t="s">
        <v>21</v>
      </c>
      <c r="C7" s="18">
        <v>60</v>
      </c>
      <c r="D7" s="19"/>
      <c r="E7" s="27">
        <f>E6*100/D6</f>
        <v>0</v>
      </c>
      <c r="F7" s="21"/>
      <c r="G7" s="28"/>
      <c r="H7" s="21"/>
      <c r="I7" s="28"/>
      <c r="J7" s="19"/>
      <c r="K7" s="27">
        <f>K6*100/J6</f>
        <v>100</v>
      </c>
      <c r="L7" s="21"/>
      <c r="M7" s="28"/>
      <c r="N7" s="21"/>
      <c r="O7" s="28"/>
      <c r="P7" s="19"/>
      <c r="Q7" s="27">
        <f>Q6*100/P6</f>
        <v>100</v>
      </c>
      <c r="R7" s="21"/>
      <c r="S7" s="28"/>
      <c r="T7" s="19"/>
      <c r="U7" s="27">
        <f>U6*100/T6</f>
        <v>50</v>
      </c>
    </row>
    <row r="8" spans="1:22" s="26" customFormat="1">
      <c r="A8" s="16" t="s">
        <v>22</v>
      </c>
      <c r="B8" s="17" t="s">
        <v>23</v>
      </c>
      <c r="C8" s="18"/>
      <c r="D8" s="17"/>
      <c r="E8" s="17"/>
      <c r="F8" s="29"/>
      <c r="G8" s="29"/>
      <c r="H8" s="29"/>
      <c r="I8" s="29"/>
      <c r="J8" s="17"/>
      <c r="K8" s="17"/>
      <c r="L8" s="29"/>
      <c r="M8" s="29"/>
      <c r="N8" s="29"/>
      <c r="O8" s="29"/>
      <c r="P8" s="17"/>
      <c r="Q8" s="17"/>
      <c r="R8" s="29"/>
      <c r="S8" s="29"/>
      <c r="T8" s="17"/>
      <c r="U8" s="17"/>
    </row>
    <row r="9" spans="1:22" s="26" customFormat="1">
      <c r="A9" s="30" t="s">
        <v>24</v>
      </c>
      <c r="B9" s="31" t="s">
        <v>25</v>
      </c>
      <c r="C9" s="32"/>
      <c r="D9" s="31"/>
      <c r="E9" s="33"/>
      <c r="F9" s="34"/>
      <c r="G9" s="34"/>
      <c r="H9" s="34"/>
      <c r="I9" s="34"/>
      <c r="J9" s="31"/>
      <c r="K9" s="35"/>
      <c r="L9" s="34"/>
      <c r="M9" s="34"/>
      <c r="N9" s="34"/>
      <c r="O9" s="34"/>
      <c r="P9" s="31"/>
      <c r="Q9" s="35"/>
      <c r="R9" s="34"/>
      <c r="S9" s="34"/>
      <c r="T9" s="31"/>
      <c r="U9" s="33"/>
    </row>
    <row r="10" spans="1:22">
      <c r="A10" s="36" t="s">
        <v>26</v>
      </c>
      <c r="B10" s="37" t="s">
        <v>27</v>
      </c>
      <c r="C10" s="38" t="s">
        <v>18</v>
      </c>
      <c r="D10" s="401" t="s">
        <v>28</v>
      </c>
      <c r="E10" s="402"/>
      <c r="F10" s="39"/>
      <c r="G10" s="40"/>
      <c r="H10" s="40"/>
      <c r="I10" s="40"/>
      <c r="J10" s="401" t="s">
        <v>28</v>
      </c>
      <c r="K10" s="402"/>
      <c r="L10" s="40"/>
      <c r="M10" s="40"/>
      <c r="N10" s="40"/>
      <c r="O10" s="40"/>
      <c r="P10" s="401" t="s">
        <v>29</v>
      </c>
      <c r="Q10" s="402"/>
      <c r="R10" s="38"/>
      <c r="S10" s="38"/>
      <c r="T10" s="41">
        <v>4</v>
      </c>
      <c r="U10" s="38">
        <f>G10+I10+K10+M10+O10+Q10+S10+E10</f>
        <v>0</v>
      </c>
      <c r="V10" s="42" t="s">
        <v>19</v>
      </c>
    </row>
    <row r="11" spans="1:22">
      <c r="A11" s="36" t="s">
        <v>30</v>
      </c>
      <c r="B11" s="37" t="s">
        <v>31</v>
      </c>
      <c r="C11" s="38">
        <v>10</v>
      </c>
      <c r="D11" s="401" t="s">
        <v>32</v>
      </c>
      <c r="E11" s="402"/>
      <c r="F11" s="40"/>
      <c r="G11" s="43"/>
      <c r="H11" s="40"/>
      <c r="I11" s="43"/>
      <c r="J11" s="38"/>
      <c r="K11" s="44"/>
      <c r="L11" s="40"/>
      <c r="M11" s="43"/>
      <c r="N11" s="40"/>
      <c r="O11" s="43"/>
      <c r="P11" s="38"/>
      <c r="Q11" s="44"/>
      <c r="R11" s="38"/>
      <c r="S11" s="44"/>
      <c r="T11" s="38"/>
      <c r="U11" s="44">
        <f>U10*100/T10</f>
        <v>0</v>
      </c>
    </row>
    <row r="12" spans="1:22">
      <c r="A12" s="36" t="s">
        <v>33</v>
      </c>
      <c r="B12" s="10"/>
      <c r="C12" s="13"/>
      <c r="D12" s="45"/>
      <c r="E12" s="46"/>
      <c r="F12" s="47"/>
      <c r="G12" s="47"/>
      <c r="H12" s="47"/>
      <c r="I12" s="47"/>
      <c r="J12" s="13"/>
      <c r="K12" s="48"/>
      <c r="L12" s="47"/>
      <c r="M12" s="47"/>
      <c r="N12" s="47"/>
      <c r="O12" s="47"/>
      <c r="P12" s="13"/>
      <c r="Q12" s="48"/>
      <c r="R12" s="13"/>
      <c r="S12" s="13"/>
      <c r="T12" s="13"/>
      <c r="U12" s="49"/>
    </row>
    <row r="13" spans="1:22" s="26" customFormat="1">
      <c r="A13" s="50" t="s">
        <v>34</v>
      </c>
      <c r="B13" s="51" t="s">
        <v>35</v>
      </c>
      <c r="C13" s="52" t="s">
        <v>18</v>
      </c>
      <c r="D13" s="53">
        <v>19266</v>
      </c>
      <c r="E13" s="54">
        <v>14135</v>
      </c>
      <c r="F13" s="54">
        <v>21431</v>
      </c>
      <c r="G13" s="54">
        <v>19748</v>
      </c>
      <c r="H13" s="54">
        <v>15534</v>
      </c>
      <c r="I13" s="54">
        <v>12739</v>
      </c>
      <c r="J13" s="54">
        <v>27564</v>
      </c>
      <c r="K13" s="54">
        <v>18561</v>
      </c>
      <c r="L13" s="54">
        <v>7035</v>
      </c>
      <c r="M13" s="54">
        <v>4858</v>
      </c>
      <c r="N13" s="54">
        <v>23743</v>
      </c>
      <c r="O13" s="54">
        <v>19510</v>
      </c>
      <c r="P13" s="54">
        <v>22459</v>
      </c>
      <c r="Q13" s="54">
        <v>14746</v>
      </c>
      <c r="R13" s="54">
        <v>9517</v>
      </c>
      <c r="S13" s="54">
        <v>6747</v>
      </c>
      <c r="T13" s="54">
        <f>D13+F13+H13+J13+L13+N13+P13+R13</f>
        <v>146549</v>
      </c>
      <c r="U13" s="54">
        <f>E13+G13+I13+K13+M13+O13+Q13+S13</f>
        <v>111044</v>
      </c>
      <c r="V13" s="25" t="s">
        <v>36</v>
      </c>
    </row>
    <row r="14" spans="1:22" s="26" customFormat="1">
      <c r="A14" s="16" t="s">
        <v>37</v>
      </c>
      <c r="B14" s="17" t="s">
        <v>38</v>
      </c>
      <c r="C14" s="19">
        <v>90</v>
      </c>
      <c r="D14" s="55"/>
      <c r="E14" s="56">
        <f>E13*100/D13</f>
        <v>73.367590574068302</v>
      </c>
      <c r="F14" s="56"/>
      <c r="G14" s="56">
        <f>G13*100/F13</f>
        <v>92.146890019131163</v>
      </c>
      <c r="H14" s="56"/>
      <c r="I14" s="56">
        <f>I13*100/H13</f>
        <v>82.007209990987505</v>
      </c>
      <c r="J14" s="56"/>
      <c r="K14" s="56">
        <f>K13*100/J13</f>
        <v>67.337831954723555</v>
      </c>
      <c r="L14" s="56"/>
      <c r="M14" s="56">
        <f>M13*100/L13</f>
        <v>69.054726368159209</v>
      </c>
      <c r="N14" s="56"/>
      <c r="O14" s="56">
        <f>O13*100/N13</f>
        <v>82.171587415238179</v>
      </c>
      <c r="P14" s="56"/>
      <c r="Q14" s="56">
        <f>Q13*100/P13</f>
        <v>65.657420187897941</v>
      </c>
      <c r="R14" s="56"/>
      <c r="S14" s="56">
        <f>S13*100/R13</f>
        <v>70.894189345381946</v>
      </c>
      <c r="T14" s="56"/>
      <c r="U14" s="56">
        <f>U13*100/T13</f>
        <v>75.772608479075259</v>
      </c>
    </row>
    <row r="15" spans="1:22" s="26" customFormat="1">
      <c r="A15" s="16" t="s">
        <v>39</v>
      </c>
      <c r="B15" s="31" t="s">
        <v>40</v>
      </c>
      <c r="C15" s="32"/>
      <c r="D15" s="57"/>
      <c r="E15" s="58"/>
      <c r="F15" s="57"/>
      <c r="G15" s="59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</row>
    <row r="16" spans="1:22" s="26" customFormat="1">
      <c r="A16" s="50" t="s">
        <v>41</v>
      </c>
      <c r="B16" s="51" t="s">
        <v>35</v>
      </c>
      <c r="C16" s="52" t="s">
        <v>18</v>
      </c>
      <c r="D16" s="53">
        <v>15693</v>
      </c>
      <c r="E16" s="54">
        <v>13179</v>
      </c>
      <c r="F16" s="54">
        <v>17908</v>
      </c>
      <c r="G16" s="54">
        <v>16935</v>
      </c>
      <c r="H16" s="54">
        <v>13465</v>
      </c>
      <c r="I16" s="54">
        <v>11817</v>
      </c>
      <c r="J16" s="54">
        <v>23204</v>
      </c>
      <c r="K16" s="54">
        <v>18930</v>
      </c>
      <c r="L16" s="54">
        <v>5455</v>
      </c>
      <c r="M16" s="54">
        <v>4368</v>
      </c>
      <c r="N16" s="54">
        <v>20528</v>
      </c>
      <c r="O16" s="54">
        <v>18073</v>
      </c>
      <c r="P16" s="54">
        <v>19376</v>
      </c>
      <c r="Q16" s="54">
        <v>14938</v>
      </c>
      <c r="R16" s="54">
        <v>8091</v>
      </c>
      <c r="S16" s="54">
        <v>6451</v>
      </c>
      <c r="T16" s="54">
        <f>D16+F16+H16+J16+L16+N16+P16+R16</f>
        <v>123720</v>
      </c>
      <c r="U16" s="54">
        <f>E16+G16+I16+K16+M16+O16+Q16+S16</f>
        <v>104691</v>
      </c>
      <c r="V16" s="25" t="s">
        <v>36</v>
      </c>
    </row>
    <row r="17" spans="1:22" s="26" customFormat="1">
      <c r="A17" s="16" t="s">
        <v>37</v>
      </c>
      <c r="B17" s="17" t="s">
        <v>42</v>
      </c>
      <c r="C17" s="19">
        <v>90</v>
      </c>
      <c r="D17" s="55"/>
      <c r="E17" s="56">
        <f>E16*100/D16</f>
        <v>83.980118524182757</v>
      </c>
      <c r="F17" s="56"/>
      <c r="G17" s="56">
        <f>G16*100/F16</f>
        <v>94.566674112128652</v>
      </c>
      <c r="H17" s="56"/>
      <c r="I17" s="56">
        <f>I16*100/H16</f>
        <v>87.760861492759005</v>
      </c>
      <c r="J17" s="56"/>
      <c r="K17" s="56">
        <f>K16*100/J16</f>
        <v>81.580761937596961</v>
      </c>
      <c r="L17" s="56"/>
      <c r="M17" s="56">
        <f>M16*100/L16</f>
        <v>80.073327222731436</v>
      </c>
      <c r="N17" s="56"/>
      <c r="O17" s="56">
        <f>O16*100/N16</f>
        <v>88.040724863600929</v>
      </c>
      <c r="P17" s="56"/>
      <c r="Q17" s="56">
        <f>Q16*100/P16</f>
        <v>77.095375722543352</v>
      </c>
      <c r="R17" s="56"/>
      <c r="S17" s="56">
        <f>S16*100/R16</f>
        <v>79.730564825114328</v>
      </c>
      <c r="T17" s="56"/>
      <c r="U17" s="56">
        <f>U16*100/T16</f>
        <v>84.619301648884573</v>
      </c>
    </row>
    <row r="18" spans="1:22" s="26" customFormat="1">
      <c r="A18" s="16" t="s">
        <v>39</v>
      </c>
      <c r="B18" s="16" t="s">
        <v>39</v>
      </c>
      <c r="C18" s="32"/>
      <c r="D18" s="57"/>
      <c r="E18" s="58"/>
      <c r="F18" s="57"/>
      <c r="G18" s="59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</row>
    <row r="19" spans="1:22" s="26" customFormat="1">
      <c r="A19" s="50" t="s">
        <v>43</v>
      </c>
      <c r="B19" s="51" t="s">
        <v>44</v>
      </c>
      <c r="C19" s="52" t="s">
        <v>45</v>
      </c>
      <c r="D19" s="53">
        <v>665</v>
      </c>
      <c r="E19" s="54">
        <v>60</v>
      </c>
      <c r="F19" s="54">
        <v>479</v>
      </c>
      <c r="G19" s="54">
        <v>19</v>
      </c>
      <c r="H19" s="54">
        <v>577</v>
      </c>
      <c r="I19" s="54">
        <v>19</v>
      </c>
      <c r="J19" s="54">
        <v>542</v>
      </c>
      <c r="K19" s="54">
        <v>8</v>
      </c>
      <c r="L19" s="54">
        <v>322</v>
      </c>
      <c r="M19" s="54">
        <v>19</v>
      </c>
      <c r="N19" s="54">
        <v>725</v>
      </c>
      <c r="O19" s="54">
        <v>20</v>
      </c>
      <c r="P19" s="54">
        <v>1265</v>
      </c>
      <c r="Q19" s="54">
        <v>17</v>
      </c>
      <c r="R19" s="54">
        <v>94</v>
      </c>
      <c r="S19" s="54">
        <v>1</v>
      </c>
      <c r="T19" s="54">
        <f>D19+F19+H19+J19+L19+N19+P19+R19</f>
        <v>4669</v>
      </c>
      <c r="U19" s="54">
        <f>E19+G19+I19+K19+M19+O19+Q19+S19</f>
        <v>163</v>
      </c>
      <c r="V19" s="25" t="s">
        <v>36</v>
      </c>
    </row>
    <row r="20" spans="1:22" s="26" customFormat="1">
      <c r="A20" s="16" t="s">
        <v>37</v>
      </c>
      <c r="B20" s="17" t="s">
        <v>46</v>
      </c>
      <c r="C20" s="19" t="s">
        <v>18</v>
      </c>
      <c r="D20" s="55"/>
      <c r="E20" s="56">
        <f>E19*100/D19</f>
        <v>9.022556390977444</v>
      </c>
      <c r="F20" s="56"/>
      <c r="G20" s="56">
        <f>G19*100/F19</f>
        <v>3.9665970772442587</v>
      </c>
      <c r="H20" s="56"/>
      <c r="I20" s="56">
        <f>I19*100/H19</f>
        <v>3.2928942807625652</v>
      </c>
      <c r="J20" s="56"/>
      <c r="K20" s="56">
        <f>K19*100/J19</f>
        <v>1.4760147601476015</v>
      </c>
      <c r="L20" s="56"/>
      <c r="M20" s="56">
        <f>M19*100/L19</f>
        <v>5.9006211180124222</v>
      </c>
      <c r="N20" s="56"/>
      <c r="O20" s="56">
        <f>O19*100/N19</f>
        <v>2.7586206896551726</v>
      </c>
      <c r="P20" s="56"/>
      <c r="Q20" s="56">
        <f>Q19*100/P19</f>
        <v>1.3438735177865613</v>
      </c>
      <c r="R20" s="56"/>
      <c r="S20" s="56">
        <f>S19*100/R19</f>
        <v>1.0638297872340425</v>
      </c>
      <c r="T20" s="56"/>
      <c r="U20" s="56">
        <f>U19*100/T19</f>
        <v>3.4911115870636111</v>
      </c>
    </row>
    <row r="21" spans="1:22" s="26" customFormat="1">
      <c r="A21" s="30" t="s">
        <v>39</v>
      </c>
      <c r="B21" s="17"/>
      <c r="C21" s="32">
        <v>5</v>
      </c>
      <c r="D21" s="57"/>
      <c r="E21" s="58"/>
      <c r="F21" s="57"/>
      <c r="G21" s="59"/>
      <c r="H21" s="57"/>
      <c r="I21" s="59"/>
      <c r="J21" s="57"/>
      <c r="K21" s="59"/>
      <c r="L21" s="57"/>
      <c r="M21" s="58"/>
      <c r="N21" s="57"/>
      <c r="O21" s="59"/>
      <c r="P21" s="57"/>
      <c r="Q21" s="59"/>
      <c r="R21" s="57"/>
      <c r="S21" s="59"/>
      <c r="T21" s="57"/>
      <c r="U21" s="59"/>
    </row>
    <row r="22" spans="1:22">
      <c r="A22" s="6" t="s">
        <v>47</v>
      </c>
      <c r="B22" s="60" t="s">
        <v>48</v>
      </c>
      <c r="C22" s="61" t="s">
        <v>45</v>
      </c>
      <c r="D22" s="62">
        <v>7353</v>
      </c>
      <c r="E22" s="63">
        <v>905</v>
      </c>
      <c r="F22" s="63">
        <v>7494</v>
      </c>
      <c r="G22" s="63">
        <v>132</v>
      </c>
      <c r="H22" s="63">
        <v>3686</v>
      </c>
      <c r="I22" s="63">
        <v>206</v>
      </c>
      <c r="J22" s="63">
        <v>9363</v>
      </c>
      <c r="K22" s="63">
        <v>355</v>
      </c>
      <c r="L22" s="63">
        <v>2046</v>
      </c>
      <c r="M22" s="63">
        <v>187</v>
      </c>
      <c r="N22" s="63">
        <v>7075</v>
      </c>
      <c r="O22" s="63">
        <v>244</v>
      </c>
      <c r="P22" s="63">
        <v>9107</v>
      </c>
      <c r="Q22" s="63">
        <v>232</v>
      </c>
      <c r="R22" s="63">
        <v>2798</v>
      </c>
      <c r="S22" s="63">
        <v>95</v>
      </c>
      <c r="T22" s="63">
        <f>D22+F22+H22+J22+L22+N22+P22+R22</f>
        <v>48922</v>
      </c>
      <c r="U22" s="63">
        <f>E22+G22+I22+K22+M22+O22+Q22+S22</f>
        <v>2356</v>
      </c>
      <c r="V22" s="42" t="s">
        <v>36</v>
      </c>
    </row>
    <row r="23" spans="1:22">
      <c r="A23" s="36" t="s">
        <v>37</v>
      </c>
      <c r="B23" s="64" t="s">
        <v>49</v>
      </c>
      <c r="C23" s="65" t="s">
        <v>18</v>
      </c>
      <c r="D23" s="66"/>
      <c r="E23" s="67">
        <f>E22*100/D22</f>
        <v>12.307901536787705</v>
      </c>
      <c r="F23" s="67"/>
      <c r="G23" s="67">
        <f>G22*100/F22</f>
        <v>1.7614091273018415</v>
      </c>
      <c r="H23" s="67"/>
      <c r="I23" s="67">
        <f>I22*100/H22</f>
        <v>5.5887140531741721</v>
      </c>
      <c r="J23" s="67"/>
      <c r="K23" s="67">
        <f>K22*100/J22</f>
        <v>3.7915198120260598</v>
      </c>
      <c r="L23" s="67"/>
      <c r="M23" s="67">
        <f>M22*100/L22</f>
        <v>9.1397849462365599</v>
      </c>
      <c r="N23" s="67"/>
      <c r="O23" s="67">
        <f>O22*100/N22</f>
        <v>3.4487632508833923</v>
      </c>
      <c r="P23" s="67"/>
      <c r="Q23" s="67">
        <f>Q22*100/P22</f>
        <v>2.5474909410343693</v>
      </c>
      <c r="R23" s="67"/>
      <c r="S23" s="67">
        <f>S22*100/R22</f>
        <v>3.3952823445318083</v>
      </c>
      <c r="T23" s="67"/>
      <c r="U23" s="67">
        <f>U22*100/T22</f>
        <v>4.8158292792608641</v>
      </c>
    </row>
    <row r="24" spans="1:22">
      <c r="A24" s="36" t="s">
        <v>50</v>
      </c>
      <c r="B24" s="68"/>
      <c r="C24" s="69">
        <v>10</v>
      </c>
      <c r="D24" s="13"/>
      <c r="E24" s="48"/>
      <c r="F24" s="13"/>
      <c r="G24" s="70"/>
      <c r="H24" s="13"/>
      <c r="I24" s="70"/>
      <c r="J24" s="13"/>
      <c r="K24" s="70"/>
      <c r="L24" s="13"/>
      <c r="M24" s="70"/>
      <c r="N24" s="13"/>
      <c r="O24" s="70"/>
      <c r="P24" s="13"/>
      <c r="Q24" s="70"/>
      <c r="R24" s="13"/>
      <c r="S24" s="70"/>
      <c r="T24" s="13"/>
      <c r="U24" s="70"/>
    </row>
    <row r="25" spans="1:22">
      <c r="A25" s="6" t="s">
        <v>51</v>
      </c>
      <c r="B25" s="71" t="s">
        <v>52</v>
      </c>
      <c r="C25" s="7" t="s">
        <v>53</v>
      </c>
      <c r="D25" s="72">
        <v>23.93</v>
      </c>
      <c r="E25" s="72">
        <v>32.74</v>
      </c>
      <c r="F25" s="72">
        <v>42.64</v>
      </c>
      <c r="G25" s="72">
        <v>39.700000000000003</v>
      </c>
      <c r="H25" s="72">
        <v>39.119999999999997</v>
      </c>
      <c r="I25" s="72">
        <v>37.729999999999997</v>
      </c>
      <c r="J25" s="72">
        <v>25.77</v>
      </c>
      <c r="K25" s="72">
        <v>30.74</v>
      </c>
      <c r="L25" s="72">
        <v>39</v>
      </c>
      <c r="M25" s="72">
        <v>39.4</v>
      </c>
      <c r="N25" s="72">
        <v>34.380000000000003</v>
      </c>
      <c r="O25" s="72">
        <v>31.87</v>
      </c>
      <c r="P25" s="72">
        <v>32.08</v>
      </c>
      <c r="Q25" s="72">
        <v>33.58</v>
      </c>
      <c r="R25" s="72">
        <v>22.11</v>
      </c>
      <c r="S25" s="72">
        <v>20.190000000000001</v>
      </c>
      <c r="T25" s="72">
        <v>32.32</v>
      </c>
      <c r="U25" s="72">
        <v>33.74</v>
      </c>
      <c r="V25" s="42" t="s">
        <v>36</v>
      </c>
    </row>
    <row r="26" spans="1:22">
      <c r="A26" s="36" t="s">
        <v>37</v>
      </c>
      <c r="B26" s="37" t="s">
        <v>54</v>
      </c>
      <c r="C26" s="38" t="s">
        <v>18</v>
      </c>
      <c r="D26" s="67"/>
      <c r="E26" s="67">
        <f>(E25-D25)*100/D25</f>
        <v>36.815712494776442</v>
      </c>
      <c r="F26" s="67"/>
      <c r="G26" s="67">
        <f>(G25-F25)*100/F25</f>
        <v>-6.8949343339587186</v>
      </c>
      <c r="H26" s="67"/>
      <c r="I26" s="67">
        <f>(I25-H25)*100/H25</f>
        <v>-3.5531697341513309</v>
      </c>
      <c r="J26" s="67"/>
      <c r="K26" s="67">
        <f>(K25-J25)*100/J25</f>
        <v>19.2859914629414</v>
      </c>
      <c r="L26" s="67"/>
      <c r="M26" s="67">
        <f>(M25-L25)*100/L25</f>
        <v>1.025641025641022</v>
      </c>
      <c r="N26" s="67"/>
      <c r="O26" s="67">
        <f>(O25-N25)*100/N25</f>
        <v>-7.3007562536358392</v>
      </c>
      <c r="P26" s="67"/>
      <c r="Q26" s="67">
        <f>(Q25-P25)*100/P25</f>
        <v>4.6758104738154618</v>
      </c>
      <c r="R26" s="67"/>
      <c r="S26" s="67">
        <f>(S25-R25)*100/R25</f>
        <v>-8.6838534599728554</v>
      </c>
      <c r="T26" s="67"/>
      <c r="U26" s="67">
        <f>(U25-T25)*100/T25</f>
        <v>4.3935643564356486</v>
      </c>
    </row>
    <row r="27" spans="1:22">
      <c r="A27" s="36" t="s">
        <v>55</v>
      </c>
      <c r="B27" s="10" t="s">
        <v>56</v>
      </c>
      <c r="C27" s="13">
        <v>3</v>
      </c>
      <c r="D27" s="67"/>
      <c r="E27" s="73"/>
      <c r="F27" s="67"/>
      <c r="G27" s="74"/>
      <c r="H27" s="67"/>
      <c r="I27" s="74"/>
      <c r="J27" s="67"/>
      <c r="K27" s="73"/>
      <c r="L27" s="67"/>
      <c r="M27" s="74"/>
      <c r="N27" s="67"/>
      <c r="O27" s="74"/>
      <c r="P27" s="67"/>
      <c r="Q27" s="73"/>
      <c r="R27" s="67"/>
      <c r="S27" s="74"/>
      <c r="T27" s="67"/>
      <c r="U27" s="73"/>
    </row>
    <row r="28" spans="1:22">
      <c r="A28" s="6" t="s">
        <v>57</v>
      </c>
      <c r="B28" s="71" t="s">
        <v>58</v>
      </c>
      <c r="C28" s="7" t="s">
        <v>53</v>
      </c>
      <c r="D28" s="7">
        <v>32.869999999999997</v>
      </c>
      <c r="E28" s="7">
        <v>30.08</v>
      </c>
      <c r="F28" s="7">
        <v>32.39</v>
      </c>
      <c r="G28" s="7">
        <v>37.69</v>
      </c>
      <c r="H28" s="7">
        <v>35.49</v>
      </c>
      <c r="I28" s="7">
        <v>42.95</v>
      </c>
      <c r="J28" s="7">
        <v>37.79</v>
      </c>
      <c r="K28" s="7">
        <v>37.75</v>
      </c>
      <c r="L28" s="7">
        <v>36.200000000000003</v>
      </c>
      <c r="M28" s="7">
        <v>37.840000000000003</v>
      </c>
      <c r="N28" s="7">
        <v>35.340000000000003</v>
      </c>
      <c r="O28" s="7">
        <v>40.6</v>
      </c>
      <c r="P28" s="7">
        <v>36.520000000000003</v>
      </c>
      <c r="Q28" s="7">
        <v>36.33</v>
      </c>
      <c r="R28" s="7">
        <v>22.03</v>
      </c>
      <c r="S28" s="7">
        <v>24.38</v>
      </c>
      <c r="T28" s="7">
        <v>34.799999999999997</v>
      </c>
      <c r="U28" s="7">
        <v>36.450000000000003</v>
      </c>
      <c r="V28" s="42" t="s">
        <v>36</v>
      </c>
    </row>
    <row r="29" spans="1:22">
      <c r="A29" s="36" t="s">
        <v>37</v>
      </c>
      <c r="B29" s="37" t="s">
        <v>59</v>
      </c>
      <c r="C29" s="38" t="s">
        <v>18</v>
      </c>
      <c r="D29" s="38"/>
      <c r="E29" s="67">
        <f>(E28-D28)*100/D28</f>
        <v>-8.4879829631883155</v>
      </c>
      <c r="F29" s="38"/>
      <c r="G29" s="67">
        <f>(G28-F28)*100/F28</f>
        <v>16.363075023155286</v>
      </c>
      <c r="H29" s="38"/>
      <c r="I29" s="67">
        <f>(I28-H28)*100/H28</f>
        <v>21.020005635390252</v>
      </c>
      <c r="J29" s="38"/>
      <c r="K29" s="67">
        <f>(K28-J28)*100/J28</f>
        <v>-0.10584810796506787</v>
      </c>
      <c r="L29" s="38"/>
      <c r="M29" s="67">
        <f>(M28-L28)*100/L28</f>
        <v>4.530386740331493</v>
      </c>
      <c r="N29" s="38"/>
      <c r="O29" s="67">
        <f>(O28-N28)*100/N28</f>
        <v>14.883984153933213</v>
      </c>
      <c r="P29" s="38"/>
      <c r="Q29" s="67">
        <f>(Q28-P28)*100/P28</f>
        <v>-0.52026286966047319</v>
      </c>
      <c r="R29" s="38"/>
      <c r="S29" s="67">
        <f>(S28-R28)*100/R28</f>
        <v>10.667271901951873</v>
      </c>
      <c r="T29" s="38"/>
      <c r="U29" s="67">
        <f>(U28-T28)*100/T28</f>
        <v>4.7413793103448443</v>
      </c>
    </row>
    <row r="30" spans="1:22">
      <c r="A30" s="36"/>
      <c r="B30" s="37" t="s">
        <v>60</v>
      </c>
      <c r="C30" s="38">
        <v>3</v>
      </c>
      <c r="D30" s="38"/>
      <c r="E30" s="75"/>
      <c r="F30" s="38"/>
      <c r="G30" s="76"/>
      <c r="H30" s="38"/>
      <c r="I30" s="76"/>
      <c r="J30" s="38"/>
      <c r="K30" s="75"/>
      <c r="L30" s="38"/>
      <c r="M30" s="76"/>
      <c r="N30" s="38"/>
      <c r="O30" s="76"/>
      <c r="P30" s="38"/>
      <c r="Q30" s="75"/>
      <c r="R30" s="38"/>
      <c r="S30" s="76"/>
      <c r="T30" s="38"/>
      <c r="U30" s="76"/>
    </row>
    <row r="31" spans="1:22">
      <c r="A31" s="36"/>
      <c r="B31" s="37" t="s">
        <v>61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2">
      <c r="A32" s="36"/>
      <c r="B32" s="37" t="s">
        <v>62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2">
      <c r="A33" s="9"/>
      <c r="B33" s="10" t="s">
        <v>63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2" s="26" customFormat="1">
      <c r="A34" s="50" t="s">
        <v>64</v>
      </c>
      <c r="B34" s="51" t="s">
        <v>65</v>
      </c>
      <c r="C34" s="52" t="s">
        <v>18</v>
      </c>
      <c r="D34" s="77">
        <v>1512</v>
      </c>
      <c r="E34" s="78">
        <v>246</v>
      </c>
      <c r="F34" s="78">
        <v>1718</v>
      </c>
      <c r="G34" s="78">
        <v>1161</v>
      </c>
      <c r="H34" s="78">
        <v>1137</v>
      </c>
      <c r="I34" s="78">
        <v>706</v>
      </c>
      <c r="J34" s="78">
        <v>2329</v>
      </c>
      <c r="K34" s="78">
        <v>1188</v>
      </c>
      <c r="L34" s="78">
        <v>566</v>
      </c>
      <c r="M34" s="78">
        <v>271</v>
      </c>
      <c r="N34" s="78">
        <v>1205</v>
      </c>
      <c r="O34" s="78">
        <v>679</v>
      </c>
      <c r="P34" s="78">
        <v>1465</v>
      </c>
      <c r="Q34" s="78">
        <v>647</v>
      </c>
      <c r="R34" s="78">
        <v>515</v>
      </c>
      <c r="S34" s="78">
        <v>141</v>
      </c>
      <c r="T34" s="78">
        <f>D34+F34+H34+J34+L34+N34+P34+R34</f>
        <v>10447</v>
      </c>
      <c r="U34" s="78">
        <f>E34+G34+I34+K34+M34+O34+Q34+S34</f>
        <v>5039</v>
      </c>
      <c r="V34" s="25" t="s">
        <v>36</v>
      </c>
    </row>
    <row r="35" spans="1:22" s="26" customFormat="1">
      <c r="A35" s="16" t="s">
        <v>37</v>
      </c>
      <c r="B35" s="17" t="s">
        <v>66</v>
      </c>
      <c r="C35" s="79">
        <v>60</v>
      </c>
      <c r="D35" s="55"/>
      <c r="E35" s="56">
        <f>E34*100/D34</f>
        <v>16.269841269841269</v>
      </c>
      <c r="F35" s="56"/>
      <c r="G35" s="56">
        <f>G34*100/F34</f>
        <v>67.578579743888241</v>
      </c>
      <c r="H35" s="56"/>
      <c r="I35" s="56">
        <f>I34*100/H34</f>
        <v>62.093227792436238</v>
      </c>
      <c r="J35" s="56"/>
      <c r="K35" s="56">
        <f>K34*100/J34</f>
        <v>51.009016745384287</v>
      </c>
      <c r="L35" s="56"/>
      <c r="M35" s="56">
        <f>M34*100/L34</f>
        <v>47.879858657243815</v>
      </c>
      <c r="N35" s="56"/>
      <c r="O35" s="56">
        <f>O34*100/N34</f>
        <v>56.348547717842322</v>
      </c>
      <c r="P35" s="56"/>
      <c r="Q35" s="56">
        <f>Q34*100/P34</f>
        <v>44.163822525597269</v>
      </c>
      <c r="R35" s="56"/>
      <c r="S35" s="56">
        <f>S34*100/R34</f>
        <v>27.378640776699029</v>
      </c>
      <c r="T35" s="56"/>
      <c r="U35" s="56">
        <f>U34*100/T34</f>
        <v>48.233942758686702</v>
      </c>
    </row>
    <row r="36" spans="1:22" s="26" customFormat="1">
      <c r="A36" s="30"/>
      <c r="B36" s="31"/>
      <c r="C36" s="31"/>
      <c r="D36" s="80"/>
      <c r="E36" s="58"/>
      <c r="F36" s="57"/>
      <c r="G36" s="59"/>
      <c r="H36" s="57"/>
      <c r="I36" s="59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</row>
    <row r="37" spans="1:22" s="26" customFormat="1">
      <c r="A37" s="50" t="s">
        <v>67</v>
      </c>
      <c r="B37" s="51" t="s">
        <v>65</v>
      </c>
      <c r="C37" s="52" t="s">
        <v>18</v>
      </c>
      <c r="D37" s="77">
        <v>1512</v>
      </c>
      <c r="E37" s="78">
        <v>951</v>
      </c>
      <c r="F37" s="78">
        <v>1718</v>
      </c>
      <c r="G37" s="78">
        <v>793</v>
      </c>
      <c r="H37" s="78">
        <v>1137</v>
      </c>
      <c r="I37" s="78">
        <v>333</v>
      </c>
      <c r="J37" s="78">
        <v>2329</v>
      </c>
      <c r="K37" s="78">
        <v>1232</v>
      </c>
      <c r="L37" s="78">
        <v>566</v>
      </c>
      <c r="M37" s="78">
        <v>169</v>
      </c>
      <c r="N37" s="78">
        <v>1205</v>
      </c>
      <c r="O37" s="78">
        <v>520</v>
      </c>
      <c r="P37" s="78">
        <v>1465</v>
      </c>
      <c r="Q37" s="78">
        <v>200</v>
      </c>
      <c r="R37" s="78">
        <v>515</v>
      </c>
      <c r="S37" s="78">
        <v>83</v>
      </c>
      <c r="T37" s="78">
        <f>D37+F37+H37+J37+L37+N37+P37+R37</f>
        <v>10447</v>
      </c>
      <c r="U37" s="78">
        <f>E37+G37+I37+K37+M37+O37+Q37+S37</f>
        <v>4281</v>
      </c>
      <c r="V37" s="25" t="s">
        <v>36</v>
      </c>
    </row>
    <row r="38" spans="1:22" s="26" customFormat="1">
      <c r="A38" s="16" t="s">
        <v>37</v>
      </c>
      <c r="B38" s="17" t="s">
        <v>68</v>
      </c>
      <c r="C38" s="79">
        <v>60</v>
      </c>
      <c r="D38" s="55"/>
      <c r="E38" s="56">
        <f>E37*100/D37</f>
        <v>62.896825396825399</v>
      </c>
      <c r="F38" s="56"/>
      <c r="G38" s="56">
        <f>G37*100/F37</f>
        <v>46.158323632130383</v>
      </c>
      <c r="H38" s="56"/>
      <c r="I38" s="56">
        <f>I37*100/H37</f>
        <v>29.287598944591029</v>
      </c>
      <c r="J38" s="56"/>
      <c r="K38" s="56">
        <f>K37*100/J37</f>
        <v>52.898239587805925</v>
      </c>
      <c r="L38" s="56"/>
      <c r="M38" s="56">
        <f>M37*100/L37</f>
        <v>29.858657243816253</v>
      </c>
      <c r="N38" s="56"/>
      <c r="O38" s="56">
        <f>O37*100/N37</f>
        <v>43.15352697095436</v>
      </c>
      <c r="P38" s="56"/>
      <c r="Q38" s="56">
        <f>Q37*100/P37</f>
        <v>13.651877133105803</v>
      </c>
      <c r="R38" s="56"/>
      <c r="S38" s="56">
        <f>S37*100/R37</f>
        <v>16.116504854368934</v>
      </c>
      <c r="T38" s="56"/>
      <c r="U38" s="56">
        <f>U37*100/T37</f>
        <v>40.978271274049966</v>
      </c>
    </row>
    <row r="39" spans="1:22" s="26" customFormat="1">
      <c r="A39" s="30"/>
      <c r="B39" s="31"/>
      <c r="C39" s="31"/>
      <c r="D39" s="80"/>
      <c r="E39" s="59"/>
      <c r="F39" s="57"/>
      <c r="G39" s="58"/>
      <c r="H39" s="57"/>
      <c r="I39" s="58"/>
      <c r="J39" s="57"/>
      <c r="K39" s="58"/>
      <c r="L39" s="57"/>
      <c r="M39" s="58"/>
      <c r="N39" s="57"/>
      <c r="O39" s="58"/>
      <c r="P39" s="57"/>
      <c r="Q39" s="58"/>
      <c r="R39" s="57"/>
      <c r="S39" s="58"/>
      <c r="T39" s="57"/>
      <c r="U39" s="58"/>
    </row>
    <row r="40" spans="1:22" s="26" customFormat="1">
      <c r="A40" s="16" t="s">
        <v>69</v>
      </c>
      <c r="B40" s="17" t="s">
        <v>65</v>
      </c>
      <c r="C40" s="52" t="s">
        <v>18</v>
      </c>
      <c r="D40" s="77">
        <v>1512</v>
      </c>
      <c r="E40" s="78">
        <v>333</v>
      </c>
      <c r="F40" s="78">
        <v>1718</v>
      </c>
      <c r="G40" s="78">
        <v>1150</v>
      </c>
      <c r="H40" s="78">
        <v>1137</v>
      </c>
      <c r="I40" s="78">
        <v>643</v>
      </c>
      <c r="J40" s="78">
        <v>2329</v>
      </c>
      <c r="K40" s="78">
        <v>1247</v>
      </c>
      <c r="L40" s="78">
        <v>566</v>
      </c>
      <c r="M40" s="78">
        <v>304</v>
      </c>
      <c r="N40" s="78">
        <v>1205</v>
      </c>
      <c r="O40" s="78">
        <v>679</v>
      </c>
      <c r="P40" s="78">
        <v>1465</v>
      </c>
      <c r="Q40" s="78">
        <v>349</v>
      </c>
      <c r="R40" s="78">
        <v>515</v>
      </c>
      <c r="S40" s="78">
        <v>217</v>
      </c>
      <c r="T40" s="78">
        <f>D40+F40+H40+J40+L40+N40+P40+R40</f>
        <v>10447</v>
      </c>
      <c r="U40" s="78">
        <f>E40+G40+I40+K40+M40+O40+Q40+S40</f>
        <v>4922</v>
      </c>
      <c r="V40" s="25" t="s">
        <v>36</v>
      </c>
    </row>
    <row r="41" spans="1:22" s="26" customFormat="1">
      <c r="A41" s="16" t="s">
        <v>37</v>
      </c>
      <c r="B41" s="17" t="s">
        <v>70</v>
      </c>
      <c r="C41" s="79">
        <v>60</v>
      </c>
      <c r="D41" s="55"/>
      <c r="E41" s="56">
        <f>E40*100/D40</f>
        <v>22.023809523809526</v>
      </c>
      <c r="F41" s="56"/>
      <c r="G41" s="56">
        <f>G40*100/F40</f>
        <v>66.938300349243306</v>
      </c>
      <c r="H41" s="56"/>
      <c r="I41" s="56">
        <f>I40*100/H40</f>
        <v>56.552330694810905</v>
      </c>
      <c r="J41" s="56"/>
      <c r="K41" s="56">
        <f>K40*100/J40</f>
        <v>53.542292829540578</v>
      </c>
      <c r="L41" s="56"/>
      <c r="M41" s="56">
        <f>M40*100/L40</f>
        <v>53.710247349823319</v>
      </c>
      <c r="N41" s="56"/>
      <c r="O41" s="56">
        <f>O40*100/N40</f>
        <v>56.348547717842322</v>
      </c>
      <c r="P41" s="56"/>
      <c r="Q41" s="56">
        <f>Q40*100/P40</f>
        <v>23.822525597269625</v>
      </c>
      <c r="R41" s="56"/>
      <c r="S41" s="56">
        <f>S40*100/R40</f>
        <v>42.135922330097088</v>
      </c>
      <c r="T41" s="56"/>
      <c r="U41" s="56">
        <f>U40*100/T40</f>
        <v>47.11400402029291</v>
      </c>
    </row>
    <row r="42" spans="1:22" s="26" customFormat="1">
      <c r="A42" s="16"/>
      <c r="B42" s="17"/>
      <c r="C42" s="17"/>
      <c r="D42" s="81"/>
      <c r="E42" s="82"/>
      <c r="F42" s="83"/>
      <c r="G42" s="84"/>
      <c r="H42" s="83"/>
      <c r="I42" s="82"/>
      <c r="J42" s="83"/>
      <c r="K42" s="82"/>
      <c r="L42" s="83"/>
      <c r="M42" s="82"/>
      <c r="N42" s="83"/>
      <c r="O42" s="82"/>
      <c r="P42" s="83"/>
      <c r="Q42" s="82"/>
      <c r="R42" s="83"/>
      <c r="S42" s="82"/>
      <c r="T42" s="83"/>
      <c r="U42" s="82"/>
    </row>
    <row r="43" spans="1:22" s="26" customFormat="1">
      <c r="A43" s="50" t="s">
        <v>71</v>
      </c>
      <c r="B43" s="51" t="s">
        <v>72</v>
      </c>
      <c r="C43" s="52" t="s">
        <v>18</v>
      </c>
      <c r="D43" s="53">
        <v>4379</v>
      </c>
      <c r="E43" s="54">
        <v>1959</v>
      </c>
      <c r="F43" s="54">
        <v>4616</v>
      </c>
      <c r="G43" s="54">
        <v>732</v>
      </c>
      <c r="H43" s="54">
        <v>2482</v>
      </c>
      <c r="I43" s="54">
        <v>444</v>
      </c>
      <c r="J43" s="54">
        <v>6008</v>
      </c>
      <c r="K43" s="54">
        <v>1129</v>
      </c>
      <c r="L43" s="54">
        <v>1929</v>
      </c>
      <c r="M43" s="54">
        <v>298</v>
      </c>
      <c r="N43" s="54">
        <v>3392</v>
      </c>
      <c r="O43" s="54">
        <v>1028</v>
      </c>
      <c r="P43" s="54">
        <v>3799</v>
      </c>
      <c r="Q43" s="54">
        <v>382</v>
      </c>
      <c r="R43" s="54">
        <v>1497</v>
      </c>
      <c r="S43" s="54">
        <v>108</v>
      </c>
      <c r="T43" s="78">
        <f>D43+F43+H43+J43+L43+N43+P43+R43</f>
        <v>28102</v>
      </c>
      <c r="U43" s="78">
        <f>E43+G43+I43+K43+M43+O43+Q43+S43</f>
        <v>6080</v>
      </c>
      <c r="V43" s="25" t="s">
        <v>36</v>
      </c>
    </row>
    <row r="44" spans="1:22" s="26" customFormat="1">
      <c r="A44" s="16" t="s">
        <v>37</v>
      </c>
      <c r="B44" s="17" t="s">
        <v>73</v>
      </c>
      <c r="C44" s="79">
        <v>60</v>
      </c>
      <c r="D44" s="55"/>
      <c r="E44" s="56">
        <f>E43*100/D43</f>
        <v>44.736241150947706</v>
      </c>
      <c r="F44" s="56"/>
      <c r="G44" s="56">
        <f>G43*100/F43</f>
        <v>15.8578856152513</v>
      </c>
      <c r="H44" s="56"/>
      <c r="I44" s="56">
        <f>I43*100/H43</f>
        <v>17.888799355358582</v>
      </c>
      <c r="J44" s="56"/>
      <c r="K44" s="56">
        <f>K43*100/J43</f>
        <v>18.791611185086552</v>
      </c>
      <c r="L44" s="56"/>
      <c r="M44" s="56">
        <f>M43*100/L43</f>
        <v>15.448418869880767</v>
      </c>
      <c r="N44" s="56"/>
      <c r="O44" s="56">
        <f>O43*100/N43</f>
        <v>30.306603773584907</v>
      </c>
      <c r="P44" s="56"/>
      <c r="Q44" s="56">
        <f>Q43*100/P43</f>
        <v>10.055277704659121</v>
      </c>
      <c r="R44" s="56"/>
      <c r="S44" s="56">
        <f>S43*100/R43</f>
        <v>7.214428857715431</v>
      </c>
      <c r="T44" s="56"/>
      <c r="U44" s="56">
        <f>U43*100/T43</f>
        <v>21.635470784997509</v>
      </c>
    </row>
    <row r="45" spans="1:22" s="26" customFormat="1">
      <c r="A45" s="30"/>
      <c r="B45" s="31"/>
      <c r="C45" s="31"/>
      <c r="D45" s="31"/>
      <c r="E45" s="33"/>
      <c r="F45" s="31"/>
      <c r="G45" s="33"/>
      <c r="H45" s="31"/>
      <c r="I45" s="33"/>
      <c r="J45" s="31"/>
      <c r="K45" s="33"/>
      <c r="L45" s="31"/>
      <c r="M45" s="33"/>
      <c r="N45" s="31"/>
      <c r="O45" s="33"/>
      <c r="P45" s="31"/>
      <c r="Q45" s="33"/>
      <c r="R45" s="31"/>
      <c r="S45" s="33"/>
      <c r="T45" s="31"/>
      <c r="U45" s="33"/>
    </row>
    <row r="46" spans="1:22" s="26" customFormat="1" ht="24">
      <c r="A46" s="50" t="s">
        <v>74</v>
      </c>
      <c r="B46" s="85" t="s">
        <v>75</v>
      </c>
      <c r="C46" s="19" t="s">
        <v>76</v>
      </c>
      <c r="D46" s="86">
        <v>17.309999999999999</v>
      </c>
      <c r="E46" s="87">
        <v>7.73</v>
      </c>
      <c r="F46" s="88">
        <v>18.079999999999998</v>
      </c>
      <c r="G46" s="87">
        <v>7.75</v>
      </c>
      <c r="H46" s="89">
        <v>12.68</v>
      </c>
      <c r="I46" s="89">
        <v>22.18</v>
      </c>
      <c r="J46" s="88">
        <v>13.54</v>
      </c>
      <c r="K46" s="87">
        <v>31.6</v>
      </c>
      <c r="L46" s="90">
        <v>24.73</v>
      </c>
      <c r="M46" s="90">
        <v>24.89</v>
      </c>
      <c r="N46" s="87">
        <v>4.45</v>
      </c>
      <c r="O46" s="87">
        <v>8.86</v>
      </c>
      <c r="P46" s="88">
        <v>19.010000000000002</v>
      </c>
      <c r="Q46" s="87">
        <v>3.45</v>
      </c>
      <c r="R46" s="87">
        <v>5.03</v>
      </c>
      <c r="S46" s="89">
        <v>10.02</v>
      </c>
      <c r="T46" s="89">
        <v>13.72</v>
      </c>
      <c r="U46" s="87">
        <v>12.81</v>
      </c>
      <c r="V46" s="25" t="s">
        <v>36</v>
      </c>
    </row>
    <row r="47" spans="1:22" s="26" customFormat="1" ht="24">
      <c r="A47" s="16" t="s">
        <v>30</v>
      </c>
      <c r="B47" s="17"/>
      <c r="C47" s="19">
        <v>1</v>
      </c>
      <c r="D47" s="91"/>
      <c r="E47" s="92">
        <f>(E46-D46)*100/D46</f>
        <v>-55.34373194685152</v>
      </c>
      <c r="F47" s="93"/>
      <c r="G47" s="92">
        <f>(G46-F46)*100/F46</f>
        <v>-57.134955752212385</v>
      </c>
      <c r="H47" s="94"/>
      <c r="I47" s="95">
        <f>(I46-H46)*100/H46</f>
        <v>74.921135646687702</v>
      </c>
      <c r="J47" s="94"/>
      <c r="K47" s="96">
        <f>(K46-J46)*100/J46</f>
        <v>133.38257016248156</v>
      </c>
      <c r="L47" s="94"/>
      <c r="M47" s="95">
        <f>(M46-L46)*100/L46</f>
        <v>0.6469874646178736</v>
      </c>
      <c r="N47" s="94"/>
      <c r="O47" s="96">
        <f>(O46-N46)*100/N46</f>
        <v>99.101123595505598</v>
      </c>
      <c r="P47" s="94"/>
      <c r="Q47" s="92">
        <f>(Q46-P46)*100/P46</f>
        <v>-81.851657022619676</v>
      </c>
      <c r="R47" s="97"/>
      <c r="S47" s="96">
        <f>(S46-R46)*100/R46</f>
        <v>99.204771371769368</v>
      </c>
      <c r="T47" s="94"/>
      <c r="U47" s="98">
        <f>(U46-T46)*100/T46</f>
        <v>-6.6326530612244907</v>
      </c>
    </row>
    <row r="48" spans="1:22" s="26" customFormat="1">
      <c r="A48" s="16" t="s">
        <v>77</v>
      </c>
      <c r="B48" s="99"/>
      <c r="C48" s="19"/>
      <c r="D48" s="10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2" s="26" customFormat="1" ht="24">
      <c r="A49" s="50" t="s">
        <v>78</v>
      </c>
      <c r="B49" s="51" t="s">
        <v>79</v>
      </c>
      <c r="C49" s="52" t="s">
        <v>76</v>
      </c>
      <c r="D49" s="86">
        <v>13.46</v>
      </c>
      <c r="E49" s="90">
        <v>36.72</v>
      </c>
      <c r="F49" s="88">
        <v>20.67</v>
      </c>
      <c r="G49" s="89">
        <v>18.09</v>
      </c>
      <c r="H49" s="89">
        <v>25.36</v>
      </c>
      <c r="I49" s="89">
        <v>34.85</v>
      </c>
      <c r="J49" s="88">
        <v>24.83</v>
      </c>
      <c r="K49" s="89">
        <v>22.57</v>
      </c>
      <c r="L49" s="89">
        <v>37.1</v>
      </c>
      <c r="M49" s="89">
        <v>55.99</v>
      </c>
      <c r="N49" s="89">
        <v>11.87</v>
      </c>
      <c r="O49" s="89">
        <v>23.63</v>
      </c>
      <c r="P49" s="88">
        <v>13.82</v>
      </c>
      <c r="Q49" s="89">
        <v>24.18</v>
      </c>
      <c r="R49" s="87">
        <v>5.03</v>
      </c>
      <c r="S49" s="89">
        <v>25.06</v>
      </c>
      <c r="T49" s="89">
        <v>17.38</v>
      </c>
      <c r="U49" s="87">
        <v>27.75</v>
      </c>
      <c r="V49" s="25" t="s">
        <v>36</v>
      </c>
    </row>
    <row r="50" spans="1:22" s="26" customFormat="1" ht="24">
      <c r="A50" s="16" t="s">
        <v>30</v>
      </c>
      <c r="B50" s="17"/>
      <c r="C50" s="19">
        <v>2</v>
      </c>
      <c r="D50" s="91"/>
      <c r="E50" s="96">
        <f>(E49-D49)*100/D49</f>
        <v>172.80832095096582</v>
      </c>
      <c r="F50" s="94"/>
      <c r="G50" s="92">
        <f>(G49-F49)*100/F49</f>
        <v>-12.48185776487664</v>
      </c>
      <c r="H50" s="94"/>
      <c r="I50" s="96">
        <f>(I49-H49)*100/H49</f>
        <v>37.421135646687709</v>
      </c>
      <c r="J50" s="94"/>
      <c r="K50" s="92">
        <f>(K49-J49)*100/J49</f>
        <v>-9.1018928715263723</v>
      </c>
      <c r="L50" s="94"/>
      <c r="M50" s="96">
        <f>(M49-L49)*100/L49</f>
        <v>50.916442048517517</v>
      </c>
      <c r="N50" s="94"/>
      <c r="O50" s="96">
        <f>(O49-N49)*100/N49</f>
        <v>99.073294018534128</v>
      </c>
      <c r="P50" s="94"/>
      <c r="Q50" s="96">
        <f>(Q49-P49)*100/P49</f>
        <v>74.963820549927647</v>
      </c>
      <c r="R50" s="97"/>
      <c r="S50" s="96">
        <f>(S49-R49)*100/R49</f>
        <v>398.21073558648106</v>
      </c>
      <c r="T50" s="94"/>
      <c r="U50" s="96">
        <f>(U49-T49)*100/T49</f>
        <v>59.666283084004604</v>
      </c>
    </row>
    <row r="51" spans="1:22" s="26" customFormat="1">
      <c r="A51" s="16" t="s">
        <v>22</v>
      </c>
      <c r="B51" s="31"/>
      <c r="C51" s="32"/>
      <c r="D51" s="10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2" s="26" customFormat="1" ht="23.25" customHeight="1">
      <c r="A52" s="50" t="s">
        <v>80</v>
      </c>
      <c r="B52" s="101" t="s">
        <v>81</v>
      </c>
      <c r="C52" s="52" t="s">
        <v>18</v>
      </c>
      <c r="D52" s="52">
        <v>12965</v>
      </c>
      <c r="E52" s="52">
        <v>5288</v>
      </c>
      <c r="F52" s="102">
        <v>9880</v>
      </c>
      <c r="G52" s="52">
        <v>6227</v>
      </c>
      <c r="H52" s="52">
        <v>6653</v>
      </c>
      <c r="I52" s="52">
        <v>3252</v>
      </c>
      <c r="J52" s="52">
        <v>14943</v>
      </c>
      <c r="K52" s="102">
        <v>5462</v>
      </c>
      <c r="L52" s="52">
        <v>3442</v>
      </c>
      <c r="M52" s="52">
        <v>1055</v>
      </c>
      <c r="N52" s="52">
        <v>11968</v>
      </c>
      <c r="O52" s="52">
        <v>6611</v>
      </c>
      <c r="P52" s="52">
        <v>12588</v>
      </c>
      <c r="Q52" s="102">
        <v>6548</v>
      </c>
      <c r="R52" s="52">
        <v>4821</v>
      </c>
      <c r="S52" s="52">
        <v>2001</v>
      </c>
      <c r="T52" s="103">
        <f>F52+H52+J52+L52+N52+P52+R52+D52</f>
        <v>77260</v>
      </c>
      <c r="U52" s="52">
        <f>G52+I52+K52+M52+O52+Q52+S52+E52</f>
        <v>36444</v>
      </c>
      <c r="V52" s="25" t="s">
        <v>36</v>
      </c>
    </row>
    <row r="53" spans="1:22" s="26" customFormat="1">
      <c r="A53" s="16" t="s">
        <v>82</v>
      </c>
      <c r="B53" s="17" t="s">
        <v>83</v>
      </c>
      <c r="C53" s="19">
        <v>60</v>
      </c>
      <c r="D53" s="19"/>
      <c r="E53" s="27">
        <f>E52*100/D52</f>
        <v>40.786733513305052</v>
      </c>
      <c r="F53" s="19"/>
      <c r="G53" s="27">
        <f>G52*100/F52</f>
        <v>63.026315789473685</v>
      </c>
      <c r="H53" s="19"/>
      <c r="I53" s="27">
        <f>I52*100/H52</f>
        <v>48.880204419059069</v>
      </c>
      <c r="J53" s="19"/>
      <c r="K53" s="27">
        <f>K52*100/J52</f>
        <v>36.552231814227397</v>
      </c>
      <c r="L53" s="19"/>
      <c r="M53" s="27">
        <f>M52*100/L52</f>
        <v>30.650784427658337</v>
      </c>
      <c r="N53" s="19"/>
      <c r="O53" s="27">
        <f>O52*100/N52</f>
        <v>55.238970588235297</v>
      </c>
      <c r="P53" s="19"/>
      <c r="Q53" s="27">
        <f>Q52*100/P52</f>
        <v>52.017794725135047</v>
      </c>
      <c r="R53" s="19"/>
      <c r="S53" s="27">
        <f>S52*100/R52</f>
        <v>41.505911636589921</v>
      </c>
      <c r="T53" s="19"/>
      <c r="U53" s="27">
        <f>U52*100/T52</f>
        <v>47.170592803520577</v>
      </c>
    </row>
    <row r="54" spans="1:22" s="26" customFormat="1">
      <c r="A54" s="30"/>
      <c r="B54" s="31" t="s">
        <v>84</v>
      </c>
      <c r="C54" s="32"/>
      <c r="D54" s="31"/>
      <c r="E54" s="33"/>
      <c r="F54" s="31"/>
      <c r="G54" s="35"/>
      <c r="H54" s="31"/>
      <c r="I54" s="33"/>
      <c r="J54" s="31"/>
      <c r="K54" s="33"/>
      <c r="L54" s="31"/>
      <c r="M54" s="33"/>
      <c r="N54" s="31"/>
      <c r="O54" s="33"/>
      <c r="P54" s="31"/>
      <c r="Q54" s="33"/>
      <c r="R54" s="31"/>
      <c r="S54" s="33"/>
      <c r="T54" s="31"/>
      <c r="U54" s="33"/>
    </row>
    <row r="55" spans="1:22" s="26" customFormat="1">
      <c r="A55" s="50" t="s">
        <v>85</v>
      </c>
      <c r="B55" s="51" t="s">
        <v>86</v>
      </c>
      <c r="C55" s="52" t="s">
        <v>18</v>
      </c>
      <c r="D55" s="52">
        <v>8</v>
      </c>
      <c r="E55" s="52">
        <v>8</v>
      </c>
      <c r="F55" s="104">
        <v>4</v>
      </c>
      <c r="G55" s="52">
        <v>4</v>
      </c>
      <c r="H55" s="52">
        <v>4</v>
      </c>
      <c r="I55" s="52">
        <v>4</v>
      </c>
      <c r="J55" s="52">
        <v>1</v>
      </c>
      <c r="K55" s="102">
        <v>1</v>
      </c>
      <c r="L55" s="52">
        <v>3</v>
      </c>
      <c r="M55" s="52">
        <v>3</v>
      </c>
      <c r="N55" s="52">
        <v>34</v>
      </c>
      <c r="O55" s="52">
        <v>34</v>
      </c>
      <c r="P55" s="52">
        <v>0</v>
      </c>
      <c r="Q55" s="104">
        <v>0</v>
      </c>
      <c r="R55" s="52">
        <v>0</v>
      </c>
      <c r="S55" s="52">
        <v>0</v>
      </c>
      <c r="T55" s="103">
        <f>F55+H55+J55+L55+N55+P55+R55+D55</f>
        <v>54</v>
      </c>
      <c r="U55" s="52">
        <f>G55+I55+K55+M55+O55+Q55+S55+E55</f>
        <v>54</v>
      </c>
      <c r="V55" s="25" t="s">
        <v>36</v>
      </c>
    </row>
    <row r="56" spans="1:22" s="26" customFormat="1">
      <c r="A56" s="16" t="s">
        <v>82</v>
      </c>
      <c r="B56" s="17" t="s">
        <v>87</v>
      </c>
      <c r="C56" s="19">
        <v>100</v>
      </c>
      <c r="D56" s="19"/>
      <c r="E56" s="105">
        <f>E55*100/D55</f>
        <v>100</v>
      </c>
      <c r="F56" s="19"/>
      <c r="G56" s="27">
        <f>G55*100/F55</f>
        <v>100</v>
      </c>
      <c r="H56" s="19"/>
      <c r="I56" s="27">
        <f>I55*100/H55</f>
        <v>100</v>
      </c>
      <c r="J56" s="19"/>
      <c r="K56" s="27">
        <f>K55*100/J55</f>
        <v>100</v>
      </c>
      <c r="L56" s="19"/>
      <c r="M56" s="27">
        <f>M55*100/L55</f>
        <v>100</v>
      </c>
      <c r="N56" s="19"/>
      <c r="O56" s="27">
        <f>O55*100/N55</f>
        <v>100</v>
      </c>
      <c r="P56" s="19"/>
      <c r="Q56" s="27" t="e">
        <f>Q55*100/P55</f>
        <v>#DIV/0!</v>
      </c>
      <c r="R56" s="19"/>
      <c r="S56" s="27" t="e">
        <f>S55*100/R55</f>
        <v>#DIV/0!</v>
      </c>
      <c r="T56" s="19"/>
      <c r="U56" s="27">
        <f>U55*100/T55</f>
        <v>100</v>
      </c>
    </row>
    <row r="57" spans="1:22" s="26" customFormat="1">
      <c r="A57" s="30"/>
      <c r="B57" s="31" t="s">
        <v>84</v>
      </c>
      <c r="C57" s="31"/>
      <c r="D57" s="31"/>
      <c r="E57" s="35"/>
      <c r="F57" s="31"/>
      <c r="G57" s="35"/>
      <c r="H57" s="413" t="s">
        <v>88</v>
      </c>
      <c r="I57" s="414"/>
      <c r="J57" s="31"/>
      <c r="K57" s="35"/>
      <c r="L57" s="31"/>
      <c r="M57" s="35"/>
      <c r="N57" s="413" t="s">
        <v>89</v>
      </c>
      <c r="O57" s="414"/>
      <c r="P57" s="31"/>
      <c r="Q57" s="35"/>
      <c r="R57" s="31"/>
      <c r="S57" s="35"/>
      <c r="T57" s="31"/>
      <c r="U57" s="35"/>
    </row>
    <row r="58" spans="1:22">
      <c r="A58" s="36"/>
      <c r="B58" s="106" t="s">
        <v>90</v>
      </c>
      <c r="C58" s="107"/>
      <c r="D58" s="108"/>
      <c r="E58" s="10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2">
      <c r="A59" s="6" t="s">
        <v>91</v>
      </c>
      <c r="B59" s="109" t="s">
        <v>92</v>
      </c>
      <c r="C59" s="110" t="s">
        <v>18</v>
      </c>
      <c r="D59" s="110">
        <v>686</v>
      </c>
      <c r="E59" s="110">
        <v>122</v>
      </c>
      <c r="F59" s="111">
        <v>465</v>
      </c>
      <c r="G59" s="110">
        <v>71</v>
      </c>
      <c r="H59" s="110">
        <v>396</v>
      </c>
      <c r="I59" s="110">
        <v>68</v>
      </c>
      <c r="J59" s="110">
        <v>320</v>
      </c>
      <c r="K59" s="111">
        <v>81</v>
      </c>
      <c r="L59" s="110">
        <v>14</v>
      </c>
      <c r="M59" s="110">
        <v>6</v>
      </c>
      <c r="N59" s="110">
        <v>283</v>
      </c>
      <c r="O59" s="110">
        <v>63</v>
      </c>
      <c r="P59" s="110">
        <v>291</v>
      </c>
      <c r="Q59" s="111">
        <v>65</v>
      </c>
      <c r="R59" s="110">
        <v>52</v>
      </c>
      <c r="S59" s="110">
        <v>22</v>
      </c>
      <c r="T59" s="112">
        <f>F59+H59+J59+L59+N59+P59+R59+D59</f>
        <v>2507</v>
      </c>
      <c r="U59" s="110">
        <f>G59+I59+K59+M59+O59+Q59+S59+E59</f>
        <v>498</v>
      </c>
      <c r="V59" s="42" t="s">
        <v>93</v>
      </c>
    </row>
    <row r="60" spans="1:22">
      <c r="A60" s="36" t="s">
        <v>94</v>
      </c>
      <c r="B60" s="113" t="s">
        <v>95</v>
      </c>
      <c r="C60" s="114">
        <v>15</v>
      </c>
      <c r="D60" s="114"/>
      <c r="E60" s="115">
        <f>E59*100/D59</f>
        <v>17.784256559766764</v>
      </c>
      <c r="F60" s="114"/>
      <c r="G60" s="115">
        <f>G59*100/F59</f>
        <v>15.268817204301076</v>
      </c>
      <c r="H60" s="114"/>
      <c r="I60" s="115">
        <f>I59*100/H59</f>
        <v>17.171717171717173</v>
      </c>
      <c r="J60" s="114"/>
      <c r="K60" s="115">
        <f>K59*100/J59</f>
        <v>25.3125</v>
      </c>
      <c r="L60" s="114"/>
      <c r="M60" s="115">
        <f>M59*100/L59</f>
        <v>42.857142857142854</v>
      </c>
      <c r="N60" s="114"/>
      <c r="O60" s="115">
        <f>O59*100/N59</f>
        <v>22.261484098939928</v>
      </c>
      <c r="P60" s="114"/>
      <c r="Q60" s="115">
        <f>Q59*100/P59</f>
        <v>22.336769759450171</v>
      </c>
      <c r="R60" s="114"/>
      <c r="S60" s="115">
        <f>S59*100/R59</f>
        <v>42.307692307692307</v>
      </c>
      <c r="T60" s="114"/>
      <c r="U60" s="115">
        <f>U59*100/T59</f>
        <v>19.864379736737135</v>
      </c>
    </row>
    <row r="61" spans="1:22">
      <c r="A61" s="9"/>
      <c r="B61" s="116" t="s">
        <v>96</v>
      </c>
      <c r="C61" s="117"/>
      <c r="D61" s="116"/>
      <c r="E61" s="118"/>
      <c r="F61" s="116"/>
      <c r="G61" s="118"/>
      <c r="H61" s="116"/>
      <c r="I61" s="118"/>
      <c r="J61" s="116"/>
      <c r="K61" s="118"/>
      <c r="L61" s="116"/>
      <c r="M61" s="118"/>
      <c r="N61" s="116"/>
      <c r="O61" s="118"/>
      <c r="P61" s="116"/>
      <c r="Q61" s="118"/>
      <c r="R61" s="116"/>
      <c r="S61" s="118"/>
      <c r="T61" s="116"/>
      <c r="U61" s="118"/>
    </row>
    <row r="62" spans="1:22">
      <c r="A62" s="36" t="s">
        <v>97</v>
      </c>
      <c r="B62" s="119" t="s">
        <v>98</v>
      </c>
      <c r="C62" s="120" t="s">
        <v>18</v>
      </c>
      <c r="D62" s="114">
        <v>10</v>
      </c>
      <c r="E62" s="114">
        <v>7</v>
      </c>
      <c r="F62" s="114">
        <v>7</v>
      </c>
      <c r="G62" s="114">
        <v>5</v>
      </c>
      <c r="H62" s="114">
        <v>6</v>
      </c>
      <c r="I62" s="114">
        <v>5</v>
      </c>
      <c r="J62" s="114">
        <v>14</v>
      </c>
      <c r="K62" s="114">
        <v>9</v>
      </c>
      <c r="L62" s="114">
        <v>6</v>
      </c>
      <c r="M62" s="114">
        <v>2</v>
      </c>
      <c r="N62" s="114">
        <v>10</v>
      </c>
      <c r="O62" s="114">
        <v>10</v>
      </c>
      <c r="P62" s="114">
        <v>7</v>
      </c>
      <c r="Q62" s="114">
        <v>7</v>
      </c>
      <c r="R62" s="114">
        <v>3</v>
      </c>
      <c r="S62" s="119">
        <v>2</v>
      </c>
      <c r="T62" s="121">
        <f>F62+H62+J62+L62+N62+P62+R62+D62</f>
        <v>63</v>
      </c>
      <c r="U62" s="121">
        <f>G62+I62+K62+M62+O62+Q62+S62+E62</f>
        <v>47</v>
      </c>
      <c r="V62" s="42" t="s">
        <v>93</v>
      </c>
    </row>
    <row r="63" spans="1:22" ht="24">
      <c r="A63" s="36" t="s">
        <v>94</v>
      </c>
      <c r="B63" s="119" t="s">
        <v>99</v>
      </c>
      <c r="C63" s="120">
        <v>85</v>
      </c>
      <c r="D63" s="122"/>
      <c r="E63" s="123">
        <f>E62*100/D62</f>
        <v>70</v>
      </c>
      <c r="F63" s="122"/>
      <c r="G63" s="123">
        <f>G62*100/F62</f>
        <v>71.428571428571431</v>
      </c>
      <c r="H63" s="122"/>
      <c r="I63" s="123">
        <f>I62*100/H62</f>
        <v>83.333333333333329</v>
      </c>
      <c r="J63" s="122"/>
      <c r="K63" s="123">
        <f>K62*100/J62</f>
        <v>64.285714285714292</v>
      </c>
      <c r="L63" s="122"/>
      <c r="M63" s="115">
        <f>M62*100/L62</f>
        <v>33.333333333333336</v>
      </c>
      <c r="N63" s="122"/>
      <c r="O63" s="115">
        <f>O62*100/N62</f>
        <v>100</v>
      </c>
      <c r="P63" s="122"/>
      <c r="Q63" s="115">
        <f>Q62*100/P62</f>
        <v>100</v>
      </c>
      <c r="R63" s="122"/>
      <c r="S63" s="123">
        <f>S62*100/R62</f>
        <v>66.666666666666671</v>
      </c>
      <c r="T63" s="122"/>
      <c r="U63" s="123">
        <f>U62*100/T62</f>
        <v>74.603174603174608</v>
      </c>
    </row>
    <row r="64" spans="1:22" ht="24">
      <c r="A64" s="36"/>
      <c r="B64" s="42" t="s">
        <v>93</v>
      </c>
      <c r="C64" s="120"/>
      <c r="D64" s="116"/>
      <c r="E64" s="124"/>
      <c r="F64" s="125"/>
      <c r="G64" s="124"/>
      <c r="H64" s="125"/>
      <c r="I64" s="124"/>
      <c r="J64" s="125"/>
      <c r="K64" s="124"/>
      <c r="L64" s="125"/>
      <c r="M64" s="126"/>
      <c r="N64" s="125"/>
      <c r="O64" s="127"/>
      <c r="P64" s="125"/>
      <c r="Q64" s="127"/>
      <c r="R64" s="125"/>
      <c r="S64" s="124"/>
      <c r="T64" s="125"/>
      <c r="U64" s="124"/>
    </row>
    <row r="65" spans="1:22">
      <c r="A65" s="6" t="s">
        <v>100</v>
      </c>
      <c r="B65" s="71" t="s">
        <v>101</v>
      </c>
      <c r="C65" s="128" t="s">
        <v>18</v>
      </c>
      <c r="D65" s="110">
        <v>7</v>
      </c>
      <c r="E65" s="110">
        <v>7</v>
      </c>
      <c r="F65" s="111">
        <v>5</v>
      </c>
      <c r="G65" s="110">
        <v>5</v>
      </c>
      <c r="H65" s="110">
        <v>5</v>
      </c>
      <c r="I65" s="110">
        <v>5</v>
      </c>
      <c r="J65" s="110">
        <v>9</v>
      </c>
      <c r="K65" s="111">
        <v>9</v>
      </c>
      <c r="L65" s="110">
        <v>2</v>
      </c>
      <c r="M65" s="110">
        <v>2</v>
      </c>
      <c r="N65" s="110">
        <v>10</v>
      </c>
      <c r="O65" s="110">
        <v>10</v>
      </c>
      <c r="P65" s="110">
        <v>7</v>
      </c>
      <c r="Q65" s="111">
        <v>7</v>
      </c>
      <c r="R65" s="110">
        <v>2</v>
      </c>
      <c r="S65" s="110">
        <v>2</v>
      </c>
      <c r="T65" s="112">
        <f>F65+H65+J65+L65+N65+P65+R65+D65</f>
        <v>47</v>
      </c>
      <c r="U65" s="110">
        <f>G65+I65+K65+M65+O65+Q65+S65+E65</f>
        <v>47</v>
      </c>
      <c r="V65" s="42" t="s">
        <v>93</v>
      </c>
    </row>
    <row r="66" spans="1:22">
      <c r="A66" s="36" t="s">
        <v>94</v>
      </c>
      <c r="B66" s="37"/>
      <c r="C66" s="129">
        <v>60</v>
      </c>
      <c r="D66" s="114"/>
      <c r="E66" s="115">
        <f>E65*100/D65</f>
        <v>100</v>
      </c>
      <c r="F66" s="114"/>
      <c r="G66" s="115">
        <f>G65*100/F65</f>
        <v>100</v>
      </c>
      <c r="H66" s="114"/>
      <c r="I66" s="115">
        <f>I65*100/H65</f>
        <v>100</v>
      </c>
      <c r="J66" s="114"/>
      <c r="K66" s="115">
        <f>K65*100/J65</f>
        <v>100</v>
      </c>
      <c r="L66" s="114"/>
      <c r="M66" s="115">
        <f>M65*100/L65</f>
        <v>100</v>
      </c>
      <c r="N66" s="114"/>
      <c r="O66" s="115">
        <f>O65*100/N65</f>
        <v>100</v>
      </c>
      <c r="P66" s="114"/>
      <c r="Q66" s="115">
        <f>Q65*100/P65</f>
        <v>100</v>
      </c>
      <c r="R66" s="114"/>
      <c r="S66" s="115">
        <f>S65*100/R65</f>
        <v>100</v>
      </c>
      <c r="T66" s="114"/>
      <c r="U66" s="115">
        <f>U65*100/T65</f>
        <v>100</v>
      </c>
    </row>
    <row r="67" spans="1:22">
      <c r="A67" s="9"/>
      <c r="B67" s="42" t="s">
        <v>93</v>
      </c>
      <c r="C67" s="130"/>
      <c r="D67" s="116"/>
      <c r="E67" s="118"/>
      <c r="F67" s="116"/>
      <c r="G67" s="118"/>
      <c r="H67" s="116"/>
      <c r="I67" s="118"/>
      <c r="J67" s="116"/>
      <c r="K67" s="118"/>
      <c r="L67" s="116"/>
      <c r="M67" s="118"/>
      <c r="N67" s="116"/>
      <c r="O67" s="118"/>
      <c r="P67" s="116"/>
      <c r="Q67" s="118"/>
      <c r="R67" s="116"/>
      <c r="S67" s="118"/>
      <c r="T67" s="116"/>
      <c r="U67" s="118"/>
    </row>
    <row r="68" spans="1:22" ht="24">
      <c r="A68" s="6" t="s">
        <v>102</v>
      </c>
      <c r="B68" s="131" t="s">
        <v>103</v>
      </c>
      <c r="C68" s="110" t="s">
        <v>18</v>
      </c>
      <c r="D68" s="132">
        <v>940</v>
      </c>
      <c r="E68" s="132">
        <v>657</v>
      </c>
      <c r="F68" s="133">
        <v>441</v>
      </c>
      <c r="G68" s="132">
        <v>155</v>
      </c>
      <c r="H68" s="132">
        <v>492</v>
      </c>
      <c r="I68" s="132">
        <v>141</v>
      </c>
      <c r="J68" s="111">
        <v>934</v>
      </c>
      <c r="K68" s="132">
        <v>214</v>
      </c>
      <c r="L68" s="132">
        <v>169</v>
      </c>
      <c r="M68" s="132">
        <v>42</v>
      </c>
      <c r="N68" s="132">
        <v>364</v>
      </c>
      <c r="O68" s="132">
        <v>103</v>
      </c>
      <c r="P68" s="133">
        <v>309</v>
      </c>
      <c r="Q68" s="132">
        <v>83</v>
      </c>
      <c r="R68" s="132">
        <v>101</v>
      </c>
      <c r="S68" s="132">
        <v>30</v>
      </c>
      <c r="T68" s="134">
        <f>F68+H68+J68+L68+N68+P68+R68+D68</f>
        <v>3750</v>
      </c>
      <c r="U68" s="132">
        <f>G68+I68+K68+M68+O68+Q68+S68+E68</f>
        <v>1425</v>
      </c>
      <c r="V68" s="42" t="s">
        <v>93</v>
      </c>
    </row>
    <row r="69" spans="1:22" ht="24">
      <c r="A69" s="36" t="s">
        <v>94</v>
      </c>
      <c r="B69" s="119" t="s">
        <v>104</v>
      </c>
      <c r="C69" s="114">
        <v>75</v>
      </c>
      <c r="D69" s="122"/>
      <c r="E69" s="123">
        <f>E68*100/D68</f>
        <v>69.893617021276597</v>
      </c>
      <c r="F69" s="122"/>
      <c r="G69" s="123">
        <f>G68*100/F68</f>
        <v>35.147392290249435</v>
      </c>
      <c r="H69" s="122"/>
      <c r="I69" s="123">
        <f>I68*100/H68</f>
        <v>28.658536585365855</v>
      </c>
      <c r="J69" s="122"/>
      <c r="K69" s="123">
        <f>K68*100/J68</f>
        <v>22.912205567451821</v>
      </c>
      <c r="L69" s="122"/>
      <c r="M69" s="123">
        <f>M68*100/L68</f>
        <v>24.852071005917161</v>
      </c>
      <c r="N69" s="122"/>
      <c r="O69" s="123">
        <f>O68*100/N68</f>
        <v>28.296703296703296</v>
      </c>
      <c r="P69" s="122"/>
      <c r="Q69" s="123">
        <f>Q68*100/P68</f>
        <v>26.860841423948219</v>
      </c>
      <c r="R69" s="122"/>
      <c r="S69" s="123">
        <f>S68*100/R68</f>
        <v>29.702970297029704</v>
      </c>
      <c r="T69" s="122"/>
      <c r="U69" s="123">
        <f>U68*100/T68</f>
        <v>38</v>
      </c>
    </row>
    <row r="70" spans="1:22" s="137" customFormat="1">
      <c r="A70" s="9"/>
      <c r="B70" s="135" t="s">
        <v>93</v>
      </c>
      <c r="C70" s="117"/>
      <c r="D70" s="116"/>
      <c r="E70" s="136"/>
      <c r="F70" s="116"/>
      <c r="G70" s="136"/>
      <c r="H70" s="116"/>
      <c r="I70" s="136"/>
      <c r="J70" s="116"/>
      <c r="K70" s="136"/>
      <c r="L70" s="116"/>
      <c r="M70" s="136"/>
      <c r="N70" s="116"/>
      <c r="O70" s="136"/>
      <c r="P70" s="116"/>
      <c r="Q70" s="136"/>
      <c r="R70" s="116"/>
      <c r="S70" s="136"/>
      <c r="T70" s="116"/>
      <c r="U70" s="136"/>
    </row>
    <row r="71" spans="1:22">
      <c r="A71" s="415" t="s">
        <v>105</v>
      </c>
      <c r="B71" s="416"/>
      <c r="C71" s="4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38"/>
    </row>
    <row r="72" spans="1:22">
      <c r="A72" s="36" t="s">
        <v>106</v>
      </c>
      <c r="B72" s="37" t="s">
        <v>107</v>
      </c>
      <c r="C72" s="38" t="s">
        <v>18</v>
      </c>
      <c r="D72" s="417" t="s">
        <v>108</v>
      </c>
      <c r="E72" s="418"/>
      <c r="F72" s="418" t="s">
        <v>109</v>
      </c>
      <c r="G72" s="418"/>
      <c r="H72" s="418" t="s">
        <v>109</v>
      </c>
      <c r="I72" s="418"/>
      <c r="J72" s="418" t="s">
        <v>109</v>
      </c>
      <c r="K72" s="418"/>
      <c r="L72" s="418" t="s">
        <v>109</v>
      </c>
      <c r="M72" s="418"/>
      <c r="N72" s="418" t="s">
        <v>109</v>
      </c>
      <c r="O72" s="418"/>
      <c r="P72" s="418" t="s">
        <v>109</v>
      </c>
      <c r="Q72" s="418"/>
      <c r="R72" s="419" t="s">
        <v>110</v>
      </c>
      <c r="S72" s="419"/>
      <c r="T72" s="41">
        <v>8</v>
      </c>
      <c r="U72" s="38">
        <v>7</v>
      </c>
      <c r="V72" s="42" t="s">
        <v>36</v>
      </c>
    </row>
    <row r="73" spans="1:22">
      <c r="A73" s="36" t="s">
        <v>111</v>
      </c>
      <c r="B73" s="42" t="s">
        <v>36</v>
      </c>
      <c r="C73" s="38">
        <v>100</v>
      </c>
      <c r="D73" s="417" t="s">
        <v>112</v>
      </c>
      <c r="E73" s="418"/>
      <c r="F73" s="420" t="s">
        <v>113</v>
      </c>
      <c r="G73" s="417"/>
      <c r="H73" s="420" t="s">
        <v>114</v>
      </c>
      <c r="I73" s="417"/>
      <c r="J73" s="420" t="s">
        <v>114</v>
      </c>
      <c r="K73" s="417"/>
      <c r="L73" s="420" t="s">
        <v>114</v>
      </c>
      <c r="M73" s="417"/>
      <c r="N73" s="421" t="s">
        <v>115</v>
      </c>
      <c r="O73" s="422"/>
      <c r="P73" s="420" t="s">
        <v>114</v>
      </c>
      <c r="Q73" s="417"/>
      <c r="R73" s="420" t="s">
        <v>116</v>
      </c>
      <c r="S73" s="417"/>
      <c r="T73" s="38"/>
      <c r="U73" s="44">
        <f>U72*100/T72</f>
        <v>87.5</v>
      </c>
    </row>
    <row r="74" spans="1:22">
      <c r="A74" s="9" t="s">
        <v>77</v>
      </c>
      <c r="B74" s="10"/>
      <c r="C74" s="13"/>
      <c r="D74" s="423" t="s">
        <v>117</v>
      </c>
      <c r="E74" s="424"/>
      <c r="F74" s="423"/>
      <c r="G74" s="424"/>
      <c r="H74" s="423" t="s">
        <v>118</v>
      </c>
      <c r="I74" s="424"/>
      <c r="J74" s="423" t="s">
        <v>118</v>
      </c>
      <c r="K74" s="424"/>
      <c r="L74" s="423" t="s">
        <v>118</v>
      </c>
      <c r="M74" s="424"/>
      <c r="N74" s="423" t="s">
        <v>119</v>
      </c>
      <c r="O74" s="424"/>
      <c r="P74" s="423" t="s">
        <v>118</v>
      </c>
      <c r="Q74" s="424"/>
      <c r="R74" s="425"/>
      <c r="S74" s="426"/>
      <c r="T74" s="10"/>
      <c r="U74" s="49"/>
    </row>
    <row r="75" spans="1:22" ht="24">
      <c r="A75" s="6" t="s">
        <v>120</v>
      </c>
      <c r="B75" s="71" t="s">
        <v>121</v>
      </c>
      <c r="C75" s="38" t="s">
        <v>18</v>
      </c>
      <c r="D75" s="427" t="s">
        <v>122</v>
      </c>
      <c r="E75" s="428"/>
      <c r="F75" s="427" t="s">
        <v>123</v>
      </c>
      <c r="G75" s="428"/>
      <c r="H75" s="427" t="s">
        <v>124</v>
      </c>
      <c r="I75" s="428"/>
      <c r="J75" s="427" t="s">
        <v>124</v>
      </c>
      <c r="K75" s="428"/>
      <c r="L75" s="429" t="s">
        <v>125</v>
      </c>
      <c r="M75" s="430"/>
      <c r="N75" s="427" t="s">
        <v>126</v>
      </c>
      <c r="O75" s="428"/>
      <c r="P75" s="427" t="s">
        <v>124</v>
      </c>
      <c r="Q75" s="428"/>
      <c r="R75" s="429" t="s">
        <v>125</v>
      </c>
      <c r="S75" s="430"/>
      <c r="T75" s="41">
        <v>8</v>
      </c>
      <c r="U75" s="7">
        <v>4</v>
      </c>
      <c r="V75" s="42" t="s">
        <v>36</v>
      </c>
    </row>
    <row r="76" spans="1:22" ht="24">
      <c r="A76" s="36" t="s">
        <v>111</v>
      </c>
      <c r="B76" s="37" t="s">
        <v>127</v>
      </c>
      <c r="C76" s="38">
        <v>100</v>
      </c>
      <c r="D76" s="435" t="s">
        <v>128</v>
      </c>
      <c r="E76" s="436"/>
      <c r="F76" s="431"/>
      <c r="G76" s="432"/>
      <c r="H76" s="431" t="s">
        <v>129</v>
      </c>
      <c r="I76" s="432"/>
      <c r="J76" s="431" t="s">
        <v>129</v>
      </c>
      <c r="K76" s="432"/>
      <c r="L76" s="433"/>
      <c r="M76" s="434"/>
      <c r="N76" s="433"/>
      <c r="O76" s="434"/>
      <c r="P76" s="431" t="s">
        <v>129</v>
      </c>
      <c r="Q76" s="432"/>
      <c r="R76" s="433"/>
      <c r="S76" s="434"/>
      <c r="T76" s="38"/>
      <c r="U76" s="44">
        <f>U75*100/T75</f>
        <v>50</v>
      </c>
    </row>
    <row r="77" spans="1:22">
      <c r="A77" s="36" t="s">
        <v>130</v>
      </c>
      <c r="B77" s="37" t="s">
        <v>131</v>
      </c>
      <c r="C77" s="38"/>
      <c r="D77" s="423"/>
      <c r="E77" s="424"/>
      <c r="F77" s="423"/>
      <c r="G77" s="424"/>
      <c r="H77" s="425"/>
      <c r="I77" s="426"/>
      <c r="J77" s="425"/>
      <c r="K77" s="426"/>
      <c r="L77" s="425"/>
      <c r="M77" s="426"/>
      <c r="N77" s="423"/>
      <c r="O77" s="424"/>
      <c r="P77" s="423"/>
      <c r="Q77" s="424"/>
      <c r="R77" s="425"/>
      <c r="S77" s="426"/>
      <c r="T77" s="37"/>
      <c r="U77" s="139"/>
    </row>
    <row r="78" spans="1:22">
      <c r="A78" s="6" t="s">
        <v>132</v>
      </c>
      <c r="B78" s="71" t="s">
        <v>133</v>
      </c>
      <c r="C78" s="7" t="s">
        <v>18</v>
      </c>
      <c r="D78" s="7">
        <v>11</v>
      </c>
      <c r="E78" s="7">
        <v>11</v>
      </c>
      <c r="F78" s="140">
        <v>10</v>
      </c>
      <c r="G78" s="7">
        <v>10</v>
      </c>
      <c r="H78" s="7">
        <v>9</v>
      </c>
      <c r="I78" s="7">
        <v>9</v>
      </c>
      <c r="J78" s="7">
        <v>9</v>
      </c>
      <c r="K78" s="140">
        <v>9</v>
      </c>
      <c r="L78" s="7">
        <v>7</v>
      </c>
      <c r="M78" s="7">
        <v>4</v>
      </c>
      <c r="N78" s="7">
        <v>10</v>
      </c>
      <c r="O78" s="7">
        <v>10</v>
      </c>
      <c r="P78" s="7">
        <v>10</v>
      </c>
      <c r="Q78" s="140">
        <v>10</v>
      </c>
      <c r="R78" s="7">
        <v>9</v>
      </c>
      <c r="S78" s="7">
        <v>9</v>
      </c>
      <c r="T78" s="141">
        <f>F78+H78+J78+L78+N78+P78+R78+D78</f>
        <v>75</v>
      </c>
      <c r="U78" s="7">
        <f>G78+I78+K78+M78+O78+Q78+S78+E78</f>
        <v>72</v>
      </c>
      <c r="V78" s="42" t="s">
        <v>36</v>
      </c>
    </row>
    <row r="79" spans="1:22">
      <c r="A79" s="36" t="s">
        <v>111</v>
      </c>
      <c r="B79" s="37" t="s">
        <v>134</v>
      </c>
      <c r="C79" s="38">
        <v>70</v>
      </c>
      <c r="D79" s="38"/>
      <c r="E79" s="44">
        <f>E78*100/D78</f>
        <v>100</v>
      </c>
      <c r="F79" s="38"/>
      <c r="G79" s="44">
        <f>G78*100/F78</f>
        <v>100</v>
      </c>
      <c r="H79" s="38"/>
      <c r="I79" s="44">
        <f>I78*100/H78</f>
        <v>100</v>
      </c>
      <c r="J79" s="38"/>
      <c r="K79" s="44">
        <f>K78*100/J78</f>
        <v>100</v>
      </c>
      <c r="L79" s="38"/>
      <c r="M79" s="44">
        <f>M78*100/L78</f>
        <v>57.142857142857146</v>
      </c>
      <c r="N79" s="38"/>
      <c r="O79" s="44">
        <f>O78*100/N78</f>
        <v>100</v>
      </c>
      <c r="P79" s="38"/>
      <c r="Q79" s="44">
        <f>Q78*100/P78</f>
        <v>100</v>
      </c>
      <c r="R79" s="38"/>
      <c r="S79" s="44">
        <f>S78*100/R78</f>
        <v>100</v>
      </c>
      <c r="T79" s="38"/>
      <c r="U79" s="44">
        <f>U78*100/T78</f>
        <v>96</v>
      </c>
    </row>
    <row r="80" spans="1:22">
      <c r="A80" s="9" t="s">
        <v>135</v>
      </c>
      <c r="B80" s="10"/>
      <c r="C80" s="13"/>
      <c r="D80" s="10"/>
      <c r="E80" s="142"/>
      <c r="F80" s="10"/>
      <c r="G80" s="142"/>
      <c r="H80" s="10"/>
      <c r="I80" s="142"/>
      <c r="J80" s="10"/>
      <c r="K80" s="142"/>
      <c r="L80" s="10"/>
      <c r="M80" s="49"/>
      <c r="N80" s="10"/>
      <c r="O80" s="142"/>
      <c r="P80" s="10"/>
      <c r="Q80" s="142"/>
      <c r="R80" s="10"/>
      <c r="S80" s="142"/>
      <c r="T80" s="10"/>
      <c r="U80" s="142"/>
    </row>
    <row r="81" spans="1:22">
      <c r="A81" s="6" t="s">
        <v>136</v>
      </c>
      <c r="B81" s="71" t="s">
        <v>137</v>
      </c>
      <c r="C81" s="7" t="s">
        <v>138</v>
      </c>
      <c r="D81" s="7">
        <v>5</v>
      </c>
      <c r="E81" s="7">
        <v>3.08</v>
      </c>
      <c r="F81" s="140">
        <v>5</v>
      </c>
      <c r="G81" s="7">
        <v>4.46</v>
      </c>
      <c r="H81" s="7">
        <v>5</v>
      </c>
      <c r="I81" s="7">
        <v>3.08</v>
      </c>
      <c r="J81" s="7">
        <v>5</v>
      </c>
      <c r="K81" s="399">
        <v>3</v>
      </c>
      <c r="L81" s="7">
        <v>5</v>
      </c>
      <c r="M81" s="400">
        <v>2.5</v>
      </c>
      <c r="N81" s="7">
        <v>5</v>
      </c>
      <c r="O81" s="7">
        <v>3.92</v>
      </c>
      <c r="P81" s="7">
        <v>5</v>
      </c>
      <c r="Q81" s="399">
        <v>3.5</v>
      </c>
      <c r="R81" s="7">
        <v>5</v>
      </c>
      <c r="S81" s="7">
        <v>3.17</v>
      </c>
      <c r="T81" s="141"/>
      <c r="U81" s="7"/>
      <c r="V81" s="42" t="s">
        <v>36</v>
      </c>
    </row>
    <row r="82" spans="1:22">
      <c r="A82" s="36" t="s">
        <v>111</v>
      </c>
      <c r="B82" s="37" t="s">
        <v>139</v>
      </c>
      <c r="C82" s="38">
        <v>5</v>
      </c>
      <c r="D82" s="37"/>
      <c r="E82" s="139"/>
      <c r="F82" s="37"/>
      <c r="G82" s="139"/>
      <c r="H82" s="37"/>
      <c r="I82" s="139"/>
      <c r="J82" s="37"/>
      <c r="K82" s="139"/>
      <c r="L82" s="37"/>
      <c r="M82" s="139"/>
      <c r="N82" s="37"/>
      <c r="O82" s="139"/>
      <c r="P82" s="37"/>
      <c r="Q82" s="139"/>
      <c r="R82" s="37"/>
      <c r="S82" s="139"/>
      <c r="T82" s="38"/>
      <c r="U82" s="44"/>
    </row>
    <row r="83" spans="1:22">
      <c r="A83" s="36" t="s">
        <v>140</v>
      </c>
      <c r="B83" s="37" t="s">
        <v>141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2">
      <c r="A84" s="36"/>
      <c r="B84" s="37" t="s">
        <v>142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2">
      <c r="A85" s="9"/>
      <c r="B85" s="10" t="s">
        <v>143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2" ht="24">
      <c r="A86" s="16" t="s">
        <v>144</v>
      </c>
      <c r="B86" s="99" t="s">
        <v>145</v>
      </c>
      <c r="C86" s="19" t="s">
        <v>146</v>
      </c>
      <c r="D86" s="145">
        <v>209</v>
      </c>
      <c r="E86" s="145">
        <v>5</v>
      </c>
      <c r="F86" s="102">
        <v>587</v>
      </c>
      <c r="G86" s="145">
        <v>0</v>
      </c>
      <c r="H86" s="145">
        <v>284</v>
      </c>
      <c r="I86" s="145">
        <v>0</v>
      </c>
      <c r="J86" s="102">
        <v>955</v>
      </c>
      <c r="K86" s="145">
        <v>0</v>
      </c>
      <c r="L86" s="145">
        <v>155</v>
      </c>
      <c r="M86" s="145">
        <v>0</v>
      </c>
      <c r="N86" s="145">
        <v>621</v>
      </c>
      <c r="O86" s="145">
        <v>0</v>
      </c>
      <c r="P86" s="102">
        <v>865</v>
      </c>
      <c r="Q86" s="145">
        <v>0</v>
      </c>
      <c r="R86" s="145">
        <v>210</v>
      </c>
      <c r="S86" s="145">
        <v>0</v>
      </c>
      <c r="T86" s="146">
        <f>D86+F86+H86+J86+L86+N86+P86+R86</f>
        <v>3886</v>
      </c>
      <c r="U86" s="145">
        <f>G86+I86+K86+M86+O86+Q86+S86+E86</f>
        <v>5</v>
      </c>
    </row>
    <row r="87" spans="1:22" ht="24">
      <c r="A87" s="16" t="s">
        <v>147</v>
      </c>
      <c r="B87" s="26" t="s">
        <v>148</v>
      </c>
      <c r="C87" s="19">
        <v>0.11</v>
      </c>
      <c r="D87" s="147"/>
      <c r="E87" s="148">
        <f>E86*100/D86</f>
        <v>2.3923444976076556</v>
      </c>
      <c r="F87" s="147"/>
      <c r="G87" s="148">
        <f>G86*100/F86</f>
        <v>0</v>
      </c>
      <c r="H87" s="147"/>
      <c r="I87" s="148">
        <f>I86*100/H86</f>
        <v>0</v>
      </c>
      <c r="J87" s="147"/>
      <c r="K87" s="148">
        <f>K86*100/J86</f>
        <v>0</v>
      </c>
      <c r="L87" s="147"/>
      <c r="M87" s="148">
        <f>M86*100/L86</f>
        <v>0</v>
      </c>
      <c r="N87" s="147"/>
      <c r="O87" s="148">
        <f>O86*100/N86</f>
        <v>0</v>
      </c>
      <c r="P87" s="147"/>
      <c r="Q87" s="148">
        <f>Q86*100/P86</f>
        <v>0</v>
      </c>
      <c r="R87" s="147"/>
      <c r="S87" s="148">
        <f>S86*100/R86</f>
        <v>0</v>
      </c>
      <c r="T87" s="147"/>
      <c r="U87" s="148">
        <f>U86*100/T86</f>
        <v>0.12866700977869275</v>
      </c>
    </row>
    <row r="88" spans="1:22">
      <c r="A88" s="16"/>
      <c r="B88" s="149" t="s">
        <v>149</v>
      </c>
      <c r="C88" s="19"/>
      <c r="D88" s="17">
        <v>141</v>
      </c>
      <c r="E88" s="23">
        <v>1</v>
      </c>
      <c r="F88" s="27">
        <f>E88*100/D88</f>
        <v>0.70921985815602839</v>
      </c>
      <c r="G88" s="19"/>
      <c r="H88" s="99" t="s">
        <v>150</v>
      </c>
      <c r="I88" s="19"/>
      <c r="J88" s="17">
        <v>19</v>
      </c>
      <c r="K88" s="17">
        <v>1</v>
      </c>
      <c r="L88" s="27">
        <f>K88*100/J88</f>
        <v>5.2631578947368425</v>
      </c>
      <c r="M88" s="19"/>
      <c r="N88" s="19"/>
      <c r="O88" s="23"/>
      <c r="P88" s="19"/>
      <c r="Q88" s="437" t="s">
        <v>151</v>
      </c>
      <c r="R88" s="438"/>
      <c r="S88" s="439"/>
      <c r="T88" s="150">
        <v>0.14000000000000001</v>
      </c>
      <c r="U88" s="150">
        <v>0.13</v>
      </c>
    </row>
    <row r="89" spans="1:22">
      <c r="A89" s="16"/>
      <c r="B89" s="99" t="s">
        <v>152</v>
      </c>
      <c r="C89" s="19"/>
      <c r="D89" s="31"/>
      <c r="E89" s="151"/>
      <c r="F89" s="152"/>
      <c r="G89" s="32"/>
      <c r="H89" s="153" t="s">
        <v>153</v>
      </c>
      <c r="I89" s="32"/>
      <c r="J89" s="31">
        <v>43</v>
      </c>
      <c r="K89" s="31">
        <v>3</v>
      </c>
      <c r="L89" s="152">
        <f>K89*100/J89</f>
        <v>6.9767441860465116</v>
      </c>
      <c r="M89" s="32"/>
      <c r="N89" s="32"/>
      <c r="O89" s="151"/>
      <c r="P89" s="32"/>
      <c r="Q89" s="32"/>
      <c r="R89" s="32"/>
      <c r="S89" s="31"/>
      <c r="T89" s="31"/>
      <c r="U89" s="35"/>
    </row>
    <row r="90" spans="1:22">
      <c r="A90" s="440" t="s">
        <v>154</v>
      </c>
      <c r="B90" s="441"/>
      <c r="C90" s="7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2">
      <c r="A91" s="36" t="s">
        <v>155</v>
      </c>
      <c r="B91" s="107" t="s">
        <v>156</v>
      </c>
      <c r="C91" s="38"/>
      <c r="D91" s="154" t="s">
        <v>157</v>
      </c>
      <c r="E91" s="38">
        <v>1.42</v>
      </c>
      <c r="F91" s="154" t="s">
        <v>158</v>
      </c>
      <c r="G91" s="38">
        <v>0.68</v>
      </c>
      <c r="H91" s="154" t="s">
        <v>159</v>
      </c>
      <c r="I91" s="38">
        <v>0.63</v>
      </c>
      <c r="J91" s="154" t="s">
        <v>160</v>
      </c>
      <c r="K91" s="38">
        <v>0.61</v>
      </c>
      <c r="L91" s="154" t="s">
        <v>159</v>
      </c>
      <c r="M91" s="38">
        <v>0.56999999999999995</v>
      </c>
      <c r="N91" s="154" t="s">
        <v>160</v>
      </c>
      <c r="O91" s="38">
        <v>0.65</v>
      </c>
      <c r="P91" s="154" t="s">
        <v>160</v>
      </c>
      <c r="Q91" s="38">
        <v>0.66</v>
      </c>
      <c r="R91" s="154" t="s">
        <v>159</v>
      </c>
      <c r="S91" s="38">
        <v>0.57999999999999996</v>
      </c>
      <c r="T91" s="38"/>
      <c r="U91" s="37"/>
    </row>
    <row r="92" spans="1:22">
      <c r="A92" s="36" t="s">
        <v>161</v>
      </c>
      <c r="B92" s="107" t="s">
        <v>152</v>
      </c>
      <c r="C92" s="38"/>
      <c r="D92" s="10"/>
      <c r="E92" s="142"/>
      <c r="F92" s="10"/>
      <c r="G92" s="142"/>
      <c r="H92" s="10"/>
      <c r="I92" s="142"/>
      <c r="J92" s="10"/>
      <c r="K92" s="142"/>
      <c r="L92" s="10"/>
      <c r="M92" s="142"/>
      <c r="N92" s="10"/>
      <c r="O92" s="142"/>
      <c r="P92" s="10"/>
      <c r="Q92" s="142"/>
      <c r="R92" s="10"/>
      <c r="S92" s="142"/>
      <c r="T92" s="10"/>
      <c r="U92" s="155"/>
    </row>
    <row r="93" spans="1:22">
      <c r="A93" s="6" t="s">
        <v>162</v>
      </c>
      <c r="B93" s="71" t="s">
        <v>163</v>
      </c>
      <c r="C93" s="7" t="s">
        <v>18</v>
      </c>
      <c r="D93" s="7">
        <v>1</v>
      </c>
      <c r="E93" s="7">
        <v>1</v>
      </c>
      <c r="F93" s="140">
        <v>1</v>
      </c>
      <c r="G93" s="7">
        <v>1</v>
      </c>
      <c r="H93" s="7">
        <v>1</v>
      </c>
      <c r="I93" s="7">
        <v>1</v>
      </c>
      <c r="J93" s="140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140">
        <v>1</v>
      </c>
      <c r="Q93" s="7">
        <v>1</v>
      </c>
      <c r="R93" s="7">
        <v>1</v>
      </c>
      <c r="S93" s="7">
        <v>1</v>
      </c>
      <c r="T93" s="141">
        <f>F93+H93+J93+L93+N93+P93+R93+D93</f>
        <v>8</v>
      </c>
      <c r="U93" s="7">
        <f>G93+I93+K93+M93+O93+Q93+S93+E93</f>
        <v>8</v>
      </c>
    </row>
    <row r="94" spans="1:22">
      <c r="A94" s="36"/>
      <c r="B94" s="37" t="s">
        <v>164</v>
      </c>
      <c r="C94" s="38"/>
      <c r="D94" s="38"/>
      <c r="E94" s="76">
        <f>E93*100/D93</f>
        <v>100</v>
      </c>
      <c r="F94" s="38"/>
      <c r="G94" s="76">
        <f>G93*100/F93</f>
        <v>100</v>
      </c>
      <c r="H94" s="38"/>
      <c r="I94" s="76">
        <f>I93*100/H93</f>
        <v>100</v>
      </c>
      <c r="J94" s="38"/>
      <c r="K94" s="76">
        <f>K93*100/J93</f>
        <v>100</v>
      </c>
      <c r="L94" s="38"/>
      <c r="M94" s="76">
        <f>M93*100/L93</f>
        <v>100</v>
      </c>
      <c r="N94" s="38"/>
      <c r="O94" s="76">
        <f>O93*100/N93</f>
        <v>100</v>
      </c>
      <c r="P94" s="38"/>
      <c r="Q94" s="76">
        <f>Q93*100/P93</f>
        <v>100</v>
      </c>
      <c r="R94" s="38"/>
      <c r="S94" s="76">
        <f>S93*100/R93</f>
        <v>100</v>
      </c>
      <c r="T94" s="38"/>
      <c r="U94" s="76">
        <f>U93*100/T93</f>
        <v>100</v>
      </c>
    </row>
    <row r="95" spans="1:22" s="137" customFormat="1" ht="24">
      <c r="A95" s="36"/>
      <c r="B95" s="37" t="s">
        <v>165</v>
      </c>
      <c r="C95" s="38"/>
      <c r="D95" s="156">
        <v>710</v>
      </c>
      <c r="E95" s="156"/>
      <c r="F95" s="157">
        <v>419</v>
      </c>
      <c r="G95" s="156"/>
      <c r="H95" s="156">
        <v>450</v>
      </c>
      <c r="I95" s="156"/>
      <c r="J95" s="158">
        <v>364</v>
      </c>
      <c r="K95" s="159"/>
      <c r="L95" s="159">
        <v>685</v>
      </c>
      <c r="M95" s="159"/>
      <c r="N95" s="159">
        <v>486</v>
      </c>
      <c r="O95" s="159"/>
      <c r="P95" s="158">
        <v>410.5</v>
      </c>
      <c r="Q95" s="159"/>
      <c r="R95" s="159">
        <v>519</v>
      </c>
      <c r="S95" s="159"/>
      <c r="T95" s="159">
        <v>435</v>
      </c>
      <c r="U95" s="159"/>
      <c r="V95" s="1"/>
    </row>
    <row r="96" spans="1:22" s="137" customFormat="1" ht="24">
      <c r="A96" s="36"/>
      <c r="B96" s="37" t="s">
        <v>166</v>
      </c>
      <c r="C96" s="38"/>
      <c r="D96" s="156">
        <v>10496</v>
      </c>
      <c r="E96" s="160"/>
      <c r="F96" s="38">
        <v>10502</v>
      </c>
      <c r="G96" s="44"/>
      <c r="H96" s="38">
        <v>12484</v>
      </c>
      <c r="I96" s="44"/>
      <c r="J96" s="161">
        <v>15347</v>
      </c>
      <c r="K96" s="161"/>
      <c r="L96" s="161">
        <v>21481</v>
      </c>
      <c r="M96" s="161"/>
      <c r="N96" s="161">
        <v>13937</v>
      </c>
      <c r="O96" s="161"/>
      <c r="P96" s="161">
        <v>10443</v>
      </c>
      <c r="Q96" s="161"/>
      <c r="R96" s="161">
        <v>17208</v>
      </c>
      <c r="S96" s="159"/>
      <c r="T96" s="159">
        <v>12866</v>
      </c>
      <c r="U96" s="159"/>
      <c r="V96" s="1"/>
    </row>
    <row r="97" spans="1:21">
      <c r="A97" s="9"/>
      <c r="B97" s="107" t="s">
        <v>152</v>
      </c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24">
      <c r="A98" s="6" t="s">
        <v>167</v>
      </c>
      <c r="B98" s="71" t="s">
        <v>168</v>
      </c>
      <c r="C98" s="6" t="s">
        <v>169</v>
      </c>
      <c r="D98" s="162">
        <v>43191</v>
      </c>
      <c r="E98" s="163">
        <v>108440</v>
      </c>
      <c r="F98" s="164">
        <v>72684</v>
      </c>
      <c r="G98" s="7">
        <v>69811</v>
      </c>
      <c r="H98" s="7">
        <v>37606</v>
      </c>
      <c r="I98" s="7">
        <v>50562</v>
      </c>
      <c r="J98" s="165">
        <v>67831</v>
      </c>
      <c r="K98" s="166">
        <v>59015</v>
      </c>
      <c r="L98" s="166">
        <v>17453</v>
      </c>
      <c r="M98" s="166">
        <v>31112</v>
      </c>
      <c r="N98" s="166">
        <v>54296</v>
      </c>
      <c r="O98" s="167">
        <v>111693</v>
      </c>
      <c r="P98" s="165">
        <v>50632</v>
      </c>
      <c r="Q98" s="166">
        <v>88008</v>
      </c>
      <c r="R98" s="166">
        <v>25222</v>
      </c>
      <c r="S98" s="166">
        <v>13398</v>
      </c>
      <c r="T98" s="167">
        <f>D98+F98+H98+J98+L98+N98+P98+R98</f>
        <v>368915</v>
      </c>
      <c r="U98" s="167">
        <f>G98+I98+K98+M98+O98+Q98+S98+E98</f>
        <v>532039</v>
      </c>
    </row>
    <row r="99" spans="1:21" ht="24">
      <c r="A99" s="36"/>
      <c r="B99" s="37" t="s">
        <v>170</v>
      </c>
      <c r="C99" s="38"/>
      <c r="D99" s="156"/>
      <c r="E99" s="44">
        <f>E98/D98</f>
        <v>2.5107082494038111</v>
      </c>
      <c r="F99" s="156"/>
      <c r="G99" s="44">
        <f>G98/F98</f>
        <v>0.96047273127510868</v>
      </c>
      <c r="H99" s="156"/>
      <c r="I99" s="44">
        <f>I98/H98</f>
        <v>1.3445194915704941</v>
      </c>
      <c r="J99" s="159"/>
      <c r="K99" s="44">
        <f>K98/J98</f>
        <v>0.87002992731936724</v>
      </c>
      <c r="L99" s="159"/>
      <c r="M99" s="44">
        <f>M98/L98</f>
        <v>1.782616169139976</v>
      </c>
      <c r="N99" s="159"/>
      <c r="O99" s="44">
        <f>O98/N98</f>
        <v>2.0571128628259907</v>
      </c>
      <c r="P99" s="159"/>
      <c r="Q99" s="44">
        <f>Q98/P98</f>
        <v>1.7381892874071734</v>
      </c>
      <c r="R99" s="159"/>
      <c r="S99" s="44">
        <f>S98/R98</f>
        <v>0.53120291808738407</v>
      </c>
      <c r="T99" s="159"/>
      <c r="U99" s="44">
        <f>U98/T98</f>
        <v>1.4421723161161786</v>
      </c>
    </row>
    <row r="100" spans="1:21">
      <c r="A100" s="9"/>
      <c r="B100" s="107" t="s">
        <v>152</v>
      </c>
      <c r="C100" s="13"/>
      <c r="D100" s="10"/>
      <c r="E100" s="142"/>
      <c r="F100" s="10"/>
      <c r="G100" s="142"/>
      <c r="H100" s="10"/>
      <c r="I100" s="142"/>
      <c r="J100" s="10"/>
      <c r="K100" s="49"/>
      <c r="L100" s="10"/>
      <c r="M100" s="142"/>
      <c r="N100" s="10"/>
      <c r="O100" s="142"/>
      <c r="P100" s="10"/>
      <c r="Q100" s="142"/>
      <c r="R100" s="10"/>
      <c r="S100" s="49"/>
      <c r="T100" s="10"/>
      <c r="U100" s="142"/>
    </row>
    <row r="101" spans="1:21">
      <c r="A101" s="440" t="s">
        <v>171</v>
      </c>
      <c r="B101" s="441"/>
      <c r="C101" s="7"/>
      <c r="D101" s="108"/>
      <c r="E101" s="108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>
      <c r="A102" s="6" t="s">
        <v>172</v>
      </c>
      <c r="B102" s="71" t="s">
        <v>173</v>
      </c>
      <c r="C102" s="71"/>
      <c r="D102" s="14">
        <v>1</v>
      </c>
      <c r="E102" s="7">
        <v>1</v>
      </c>
      <c r="F102" s="140">
        <v>1</v>
      </c>
      <c r="G102" s="7">
        <v>1</v>
      </c>
      <c r="H102" s="7">
        <v>1</v>
      </c>
      <c r="I102" s="7">
        <v>1</v>
      </c>
      <c r="J102" s="140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140">
        <v>1</v>
      </c>
      <c r="Q102" s="7">
        <v>1</v>
      </c>
      <c r="R102" s="7">
        <v>1</v>
      </c>
      <c r="S102" s="7">
        <v>1</v>
      </c>
      <c r="T102" s="141">
        <f>F102+H102+J102+L102+N102+P102+R102+D102</f>
        <v>8</v>
      </c>
      <c r="U102" s="7">
        <f>G102+I102+K102+M102+O102+Q102+S102+E102</f>
        <v>8</v>
      </c>
    </row>
    <row r="103" spans="1:21">
      <c r="A103" s="36" t="s">
        <v>174</v>
      </c>
      <c r="B103" s="37" t="s">
        <v>175</v>
      </c>
      <c r="C103" s="37"/>
      <c r="D103" s="38"/>
      <c r="E103" s="44">
        <f>E102*100/D102</f>
        <v>100</v>
      </c>
      <c r="F103" s="38"/>
      <c r="G103" s="44">
        <f>G102*100/F102</f>
        <v>100</v>
      </c>
      <c r="H103" s="38"/>
      <c r="I103" s="44">
        <f>I102*100/H102</f>
        <v>100</v>
      </c>
      <c r="J103" s="38"/>
      <c r="K103" s="44">
        <f>K102*100/J102</f>
        <v>100</v>
      </c>
      <c r="L103" s="38"/>
      <c r="M103" s="44">
        <f>M102*100/L102</f>
        <v>100</v>
      </c>
      <c r="N103" s="38"/>
      <c r="O103" s="44">
        <f>O102*100/N102</f>
        <v>100</v>
      </c>
      <c r="P103" s="38"/>
      <c r="Q103" s="44">
        <f>Q102*100/P102</f>
        <v>100</v>
      </c>
      <c r="R103" s="38"/>
      <c r="S103" s="44">
        <f>S102*100/R102</f>
        <v>100</v>
      </c>
      <c r="T103" s="38"/>
      <c r="U103" s="44">
        <f>U102*100/T102</f>
        <v>100</v>
      </c>
    </row>
    <row r="104" spans="1:21">
      <c r="A104" s="9"/>
      <c r="B104" s="10"/>
      <c r="C104" s="10"/>
      <c r="D104" s="13"/>
      <c r="E104" s="168"/>
      <c r="F104" s="13"/>
      <c r="G104" s="168"/>
      <c r="H104" s="13"/>
      <c r="I104" s="168"/>
      <c r="J104" s="13"/>
      <c r="K104" s="168"/>
      <c r="L104" s="13"/>
      <c r="M104" s="168"/>
      <c r="N104" s="13"/>
      <c r="O104" s="168"/>
      <c r="P104" s="13"/>
      <c r="Q104" s="168"/>
      <c r="R104" s="13"/>
      <c r="S104" s="168"/>
      <c r="T104" s="13"/>
      <c r="U104" s="168"/>
    </row>
    <row r="105" spans="1:21" s="174" customFormat="1" ht="24">
      <c r="A105" s="169" t="s">
        <v>176</v>
      </c>
      <c r="B105" s="131" t="s">
        <v>177</v>
      </c>
      <c r="C105" s="110" t="s">
        <v>18</v>
      </c>
      <c r="D105" s="170">
        <v>995</v>
      </c>
      <c r="E105" s="170">
        <v>918</v>
      </c>
      <c r="F105" s="171">
        <v>123</v>
      </c>
      <c r="G105" s="122">
        <v>113</v>
      </c>
      <c r="H105" s="122">
        <v>93</v>
      </c>
      <c r="I105" s="122">
        <v>73</v>
      </c>
      <c r="J105" s="171">
        <v>139</v>
      </c>
      <c r="K105" s="122">
        <v>105</v>
      </c>
      <c r="L105" s="172"/>
      <c r="M105" s="172"/>
      <c r="N105" s="122">
        <v>139</v>
      </c>
      <c r="O105" s="122">
        <v>127</v>
      </c>
      <c r="P105" s="171">
        <v>173</v>
      </c>
      <c r="Q105" s="122">
        <v>148</v>
      </c>
      <c r="R105" s="122">
        <v>56</v>
      </c>
      <c r="S105" s="122">
        <v>51</v>
      </c>
      <c r="T105" s="173">
        <f>F105+H105+J105+L105+N105+P105+R105+D105</f>
        <v>1718</v>
      </c>
      <c r="U105" s="122">
        <f>G105+I105+K105+M105+O105+Q105+S105+E105</f>
        <v>1535</v>
      </c>
    </row>
    <row r="106" spans="1:21" s="174" customFormat="1" ht="24">
      <c r="A106" s="175" t="s">
        <v>174</v>
      </c>
      <c r="B106" s="119" t="s">
        <v>178</v>
      </c>
      <c r="C106" s="114">
        <v>80</v>
      </c>
      <c r="D106" s="170"/>
      <c r="E106" s="176">
        <f>E105*100/D105</f>
        <v>92.261306532663312</v>
      </c>
      <c r="F106" s="122"/>
      <c r="G106" s="123">
        <f>G105*100/F105</f>
        <v>91.869918699186996</v>
      </c>
      <c r="H106" s="122"/>
      <c r="I106" s="123">
        <f>I105*100/H105</f>
        <v>78.494623655913983</v>
      </c>
      <c r="J106" s="122"/>
      <c r="K106" s="123">
        <f>K105*100/J105</f>
        <v>75.539568345323744</v>
      </c>
      <c r="L106" s="172"/>
      <c r="M106" s="177"/>
      <c r="N106" s="122"/>
      <c r="O106" s="123">
        <f>O105*100/N105</f>
        <v>91.366906474820141</v>
      </c>
      <c r="P106" s="122"/>
      <c r="Q106" s="123">
        <f>Q105*100/P105</f>
        <v>85.549132947976872</v>
      </c>
      <c r="R106" s="122"/>
      <c r="S106" s="123">
        <f>S105*100/R105</f>
        <v>91.071428571428569</v>
      </c>
      <c r="T106" s="122"/>
      <c r="U106" s="123">
        <f>U105*100/T105</f>
        <v>89.348079161816059</v>
      </c>
    </row>
    <row r="107" spans="1:21" s="174" customFormat="1" ht="24">
      <c r="A107" s="178"/>
      <c r="B107" s="116" t="s">
        <v>152</v>
      </c>
      <c r="C107" s="116"/>
      <c r="D107" s="125"/>
      <c r="E107" s="179"/>
      <c r="F107" s="125"/>
      <c r="G107" s="179"/>
      <c r="H107" s="125"/>
      <c r="I107" s="124"/>
      <c r="J107" s="125"/>
      <c r="K107" s="124"/>
      <c r="L107" s="180"/>
      <c r="M107" s="181"/>
      <c r="N107" s="125"/>
      <c r="O107" s="179"/>
      <c r="P107" s="125"/>
      <c r="Q107" s="179"/>
      <c r="R107" s="125"/>
      <c r="S107" s="179"/>
      <c r="T107" s="125"/>
      <c r="U107" s="179"/>
    </row>
    <row r="108" spans="1:21" s="174" customFormat="1" ht="24">
      <c r="A108" s="169" t="s">
        <v>179</v>
      </c>
      <c r="B108" s="131" t="s">
        <v>180</v>
      </c>
      <c r="C108" s="110" t="s">
        <v>18</v>
      </c>
      <c r="D108" s="122">
        <v>995</v>
      </c>
      <c r="E108" s="122">
        <v>611</v>
      </c>
      <c r="F108" s="171">
        <v>123</v>
      </c>
      <c r="G108" s="122">
        <v>67</v>
      </c>
      <c r="H108" s="122">
        <v>93</v>
      </c>
      <c r="I108" s="122">
        <v>52</v>
      </c>
      <c r="J108" s="171">
        <v>139</v>
      </c>
      <c r="K108" s="122">
        <v>51</v>
      </c>
      <c r="L108" s="172"/>
      <c r="M108" s="172"/>
      <c r="N108" s="122">
        <v>139</v>
      </c>
      <c r="O108" s="122">
        <v>69</v>
      </c>
      <c r="P108" s="171">
        <v>173</v>
      </c>
      <c r="Q108" s="122">
        <v>73</v>
      </c>
      <c r="R108" s="122">
        <v>56</v>
      </c>
      <c r="S108" s="122">
        <v>39</v>
      </c>
      <c r="T108" s="173">
        <f>F108+H108+J108+L108+N108+P108+R108+D108</f>
        <v>1718</v>
      </c>
      <c r="U108" s="122">
        <f>G108+I108+K108+M108+O108+Q108+S108+E108</f>
        <v>962</v>
      </c>
    </row>
    <row r="109" spans="1:21" s="174" customFormat="1" ht="24">
      <c r="A109" s="175" t="s">
        <v>174</v>
      </c>
      <c r="B109" s="119"/>
      <c r="C109" s="114">
        <v>50</v>
      </c>
      <c r="D109" s="170"/>
      <c r="E109" s="176">
        <f>E108*100/D108</f>
        <v>61.4070351758794</v>
      </c>
      <c r="F109" s="122"/>
      <c r="G109" s="123">
        <f>G108*100/F108</f>
        <v>54.471544715447152</v>
      </c>
      <c r="H109" s="122"/>
      <c r="I109" s="123">
        <f>I108*100/H108</f>
        <v>55.913978494623656</v>
      </c>
      <c r="J109" s="122"/>
      <c r="K109" s="123">
        <f>K108*100/J108</f>
        <v>36.690647482014391</v>
      </c>
      <c r="L109" s="172"/>
      <c r="M109" s="177"/>
      <c r="N109" s="122"/>
      <c r="O109" s="123">
        <f>O108*100/N108</f>
        <v>49.640287769784173</v>
      </c>
      <c r="P109" s="122"/>
      <c r="Q109" s="123">
        <f>Q108*100/P108</f>
        <v>42.196531791907518</v>
      </c>
      <c r="R109" s="122"/>
      <c r="S109" s="123">
        <f>S108*100/R108</f>
        <v>69.642857142857139</v>
      </c>
      <c r="T109" s="122"/>
      <c r="U109" s="123">
        <f>U108*100/T108</f>
        <v>55.995343422584398</v>
      </c>
    </row>
    <row r="110" spans="1:21" s="174" customFormat="1">
      <c r="A110" s="175"/>
      <c r="B110" s="116" t="s">
        <v>152</v>
      </c>
      <c r="C110" s="116"/>
      <c r="D110" s="182"/>
      <c r="E110" s="118"/>
      <c r="F110" s="116"/>
      <c r="G110" s="118"/>
      <c r="H110" s="116"/>
      <c r="I110" s="118"/>
      <c r="J110" s="116"/>
      <c r="K110" s="136"/>
      <c r="L110" s="183"/>
      <c r="M110" s="183"/>
      <c r="N110" s="116"/>
      <c r="O110" s="136"/>
      <c r="P110" s="116"/>
      <c r="Q110" s="136"/>
      <c r="R110" s="116"/>
      <c r="S110" s="118"/>
      <c r="T110" s="116"/>
      <c r="U110" s="118"/>
    </row>
    <row r="111" spans="1:21" s="174" customFormat="1">
      <c r="A111" s="169" t="s">
        <v>181</v>
      </c>
      <c r="B111" s="184" t="s">
        <v>182</v>
      </c>
      <c r="C111" s="110" t="s">
        <v>18</v>
      </c>
      <c r="D111" s="185">
        <v>995</v>
      </c>
      <c r="E111" s="110">
        <v>915</v>
      </c>
      <c r="F111" s="111">
        <v>123</v>
      </c>
      <c r="G111" s="110">
        <v>122</v>
      </c>
      <c r="H111" s="110">
        <v>93</v>
      </c>
      <c r="I111" s="110">
        <v>88</v>
      </c>
      <c r="J111" s="111">
        <v>139</v>
      </c>
      <c r="K111" s="110">
        <v>129</v>
      </c>
      <c r="L111" s="186"/>
      <c r="M111" s="186"/>
      <c r="N111" s="110">
        <v>139</v>
      </c>
      <c r="O111" s="110">
        <v>135</v>
      </c>
      <c r="P111" s="111">
        <v>173</v>
      </c>
      <c r="Q111" s="110">
        <v>166</v>
      </c>
      <c r="R111" s="110">
        <v>56</v>
      </c>
      <c r="S111" s="110">
        <v>55</v>
      </c>
      <c r="T111" s="112">
        <f>F111+H111+J111+L111+N111+P111+R111+D111</f>
        <v>1718</v>
      </c>
      <c r="U111" s="110">
        <f>G111+I111+K111+M111+O111+Q111+S111+E111</f>
        <v>1610</v>
      </c>
    </row>
    <row r="112" spans="1:21" s="174" customFormat="1">
      <c r="A112" s="175" t="s">
        <v>174</v>
      </c>
      <c r="B112" s="187"/>
      <c r="C112" s="114">
        <v>90</v>
      </c>
      <c r="D112" s="188"/>
      <c r="E112" s="115">
        <f>E111*100/D111</f>
        <v>91.959798994974875</v>
      </c>
      <c r="F112" s="114"/>
      <c r="G112" s="115">
        <f>G111*100/F111</f>
        <v>99.1869918699187</v>
      </c>
      <c r="H112" s="114"/>
      <c r="I112" s="115">
        <f>I111*100/H111</f>
        <v>94.623655913978496</v>
      </c>
      <c r="J112" s="114"/>
      <c r="K112" s="115">
        <f>K111*100/J111</f>
        <v>92.805755395683448</v>
      </c>
      <c r="L112" s="189"/>
      <c r="M112" s="190"/>
      <c r="N112" s="114"/>
      <c r="O112" s="115">
        <f>O111*100/N111</f>
        <v>97.122302158273385</v>
      </c>
      <c r="P112" s="114"/>
      <c r="Q112" s="115">
        <f>Q111*100/P111</f>
        <v>95.95375722543352</v>
      </c>
      <c r="R112" s="114"/>
      <c r="S112" s="115">
        <f>S111*100/R111</f>
        <v>98.214285714285708</v>
      </c>
      <c r="T112" s="114"/>
      <c r="U112" s="115">
        <f>U111*100/T111</f>
        <v>93.713620488940634</v>
      </c>
    </row>
    <row r="113" spans="1:21" s="174" customFormat="1">
      <c r="A113" s="175"/>
      <c r="B113" s="116" t="s">
        <v>152</v>
      </c>
      <c r="C113" s="117"/>
      <c r="D113" s="191"/>
      <c r="E113" s="192"/>
      <c r="F113" s="117"/>
      <c r="G113" s="192"/>
      <c r="H113" s="117"/>
      <c r="I113" s="192"/>
      <c r="J113" s="117"/>
      <c r="K113" s="192"/>
      <c r="L113" s="193"/>
      <c r="M113" s="193"/>
      <c r="N113" s="117"/>
      <c r="O113" s="192"/>
      <c r="P113" s="117"/>
      <c r="Q113" s="192"/>
      <c r="R113" s="117"/>
      <c r="S113" s="192"/>
      <c r="T113" s="117"/>
      <c r="U113" s="118"/>
    </row>
    <row r="114" spans="1:21" s="174" customFormat="1">
      <c r="A114" s="169" t="s">
        <v>183</v>
      </c>
      <c r="B114" s="119" t="s">
        <v>184</v>
      </c>
      <c r="C114" s="114" t="s">
        <v>76</v>
      </c>
      <c r="D114" s="185">
        <v>915</v>
      </c>
      <c r="E114" s="110">
        <v>302</v>
      </c>
      <c r="F114" s="111">
        <v>122</v>
      </c>
      <c r="G114" s="110">
        <v>22</v>
      </c>
      <c r="H114" s="110">
        <v>88</v>
      </c>
      <c r="I114" s="110">
        <v>36</v>
      </c>
      <c r="J114" s="111">
        <v>129</v>
      </c>
      <c r="K114" s="110">
        <v>38</v>
      </c>
      <c r="L114" s="186"/>
      <c r="M114" s="186"/>
      <c r="N114" s="110">
        <v>135</v>
      </c>
      <c r="O114" s="110">
        <v>38</v>
      </c>
      <c r="P114" s="111">
        <v>166</v>
      </c>
      <c r="Q114" s="110">
        <v>68</v>
      </c>
      <c r="R114" s="110">
        <v>55</v>
      </c>
      <c r="S114" s="110">
        <v>20</v>
      </c>
      <c r="T114" s="112">
        <f>F114+H114+J114+L114+N114+P114+R114+D114</f>
        <v>1610</v>
      </c>
      <c r="U114" s="110">
        <f>G114+I114+K114+M114+O114+Q114+S114+E114</f>
        <v>524</v>
      </c>
    </row>
    <row r="115" spans="1:21" s="174" customFormat="1">
      <c r="A115" s="175" t="s">
        <v>174</v>
      </c>
      <c r="B115" s="119"/>
      <c r="C115" s="114"/>
      <c r="D115" s="188"/>
      <c r="E115" s="115">
        <f>E114*100/D114</f>
        <v>33.005464480874316</v>
      </c>
      <c r="F115" s="114"/>
      <c r="G115" s="115">
        <f>G114*100/F114</f>
        <v>18.032786885245901</v>
      </c>
      <c r="H115" s="114"/>
      <c r="I115" s="115">
        <f>I114*100/H114</f>
        <v>40.909090909090907</v>
      </c>
      <c r="J115" s="114"/>
      <c r="K115" s="115">
        <f>K114*100/J114</f>
        <v>29.45736434108527</v>
      </c>
      <c r="L115" s="189"/>
      <c r="M115" s="190"/>
      <c r="N115" s="114"/>
      <c r="O115" s="115">
        <f>O114*100/N114</f>
        <v>28.148148148148149</v>
      </c>
      <c r="P115" s="114"/>
      <c r="Q115" s="115">
        <f>Q114*100/P114</f>
        <v>40.963855421686745</v>
      </c>
      <c r="R115" s="114"/>
      <c r="S115" s="115">
        <f>S114*100/R114</f>
        <v>36.363636363636367</v>
      </c>
      <c r="T115" s="114"/>
      <c r="U115" s="115">
        <f>U114*100/T114</f>
        <v>32.546583850931675</v>
      </c>
    </row>
    <row r="116" spans="1:21" s="174" customFormat="1">
      <c r="A116" s="175"/>
      <c r="B116" s="116" t="s">
        <v>152</v>
      </c>
      <c r="C116" s="117"/>
      <c r="D116" s="191"/>
      <c r="E116" s="194"/>
      <c r="F116" s="117"/>
      <c r="G116" s="194"/>
      <c r="H116" s="117"/>
      <c r="I116" s="194"/>
      <c r="J116" s="117"/>
      <c r="K116" s="194"/>
      <c r="L116" s="193"/>
      <c r="M116" s="193"/>
      <c r="N116" s="117"/>
      <c r="O116" s="194"/>
      <c r="P116" s="117"/>
      <c r="Q116" s="194"/>
      <c r="R116" s="117"/>
      <c r="S116" s="194"/>
      <c r="T116" s="117"/>
      <c r="U116" s="136"/>
    </row>
    <row r="117" spans="1:21" s="174" customFormat="1" ht="24">
      <c r="A117" s="169" t="s">
        <v>185</v>
      </c>
      <c r="B117" s="131" t="s">
        <v>186</v>
      </c>
      <c r="C117" s="195" t="s">
        <v>18</v>
      </c>
      <c r="D117" s="132">
        <v>2895</v>
      </c>
      <c r="E117" s="196">
        <v>2788</v>
      </c>
      <c r="F117" s="111">
        <v>2512</v>
      </c>
      <c r="G117" s="132">
        <v>2475</v>
      </c>
      <c r="H117" s="132">
        <v>2274</v>
      </c>
      <c r="I117" s="132">
        <v>2186</v>
      </c>
      <c r="J117" s="111">
        <v>3389</v>
      </c>
      <c r="K117" s="132">
        <v>3122</v>
      </c>
      <c r="L117" s="132">
        <v>683</v>
      </c>
      <c r="M117" s="132">
        <v>681</v>
      </c>
      <c r="N117" s="132">
        <v>3777</v>
      </c>
      <c r="O117" s="132">
        <v>3582</v>
      </c>
      <c r="P117" s="111">
        <v>4200</v>
      </c>
      <c r="Q117" s="132">
        <v>3369</v>
      </c>
      <c r="R117" s="132">
        <v>1299</v>
      </c>
      <c r="S117" s="132">
        <v>1230</v>
      </c>
      <c r="T117" s="134">
        <f>F117+H117+J117+L117+N117+P117+R117+D117</f>
        <v>21029</v>
      </c>
      <c r="U117" s="132">
        <f>G117+I117+K117+M117+O117+Q117+S117+E117</f>
        <v>19433</v>
      </c>
    </row>
    <row r="118" spans="1:21" s="174" customFormat="1" ht="24">
      <c r="A118" s="175"/>
      <c r="B118" s="119"/>
      <c r="C118" s="120">
        <v>90</v>
      </c>
      <c r="D118" s="122"/>
      <c r="E118" s="176">
        <f>E117*100/D117</f>
        <v>96.303972366148528</v>
      </c>
      <c r="F118" s="122"/>
      <c r="G118" s="123">
        <f>G117*100/F117</f>
        <v>98.527070063694268</v>
      </c>
      <c r="H118" s="122"/>
      <c r="I118" s="123">
        <f>I117*100/H117</f>
        <v>96.130167106420402</v>
      </c>
      <c r="J118" s="122"/>
      <c r="K118" s="123">
        <f>K117*100/J117</f>
        <v>92.121569784597227</v>
      </c>
      <c r="L118" s="122"/>
      <c r="M118" s="123">
        <f>M117*100/L117</f>
        <v>99.70717423133236</v>
      </c>
      <c r="N118" s="122"/>
      <c r="O118" s="123">
        <f>O117*100/N117</f>
        <v>94.837172359015085</v>
      </c>
      <c r="P118" s="122"/>
      <c r="Q118" s="123">
        <f>Q117*100/P117</f>
        <v>80.214285714285708</v>
      </c>
      <c r="R118" s="122"/>
      <c r="S118" s="123">
        <f>S117*100/R117</f>
        <v>94.688221709006925</v>
      </c>
      <c r="T118" s="122"/>
      <c r="U118" s="123">
        <f>U117*100/T117</f>
        <v>92.410480764658331</v>
      </c>
    </row>
    <row r="119" spans="1:21" s="174" customFormat="1">
      <c r="A119" s="178"/>
      <c r="B119" s="116" t="s">
        <v>152</v>
      </c>
      <c r="C119" s="197"/>
      <c r="D119" s="116"/>
      <c r="E119" s="118"/>
      <c r="F119" s="116"/>
      <c r="G119" s="118"/>
      <c r="H119" s="116"/>
      <c r="I119" s="118"/>
      <c r="J119" s="116"/>
      <c r="K119" s="118"/>
      <c r="L119" s="116"/>
      <c r="M119" s="118"/>
      <c r="N119" s="116"/>
      <c r="O119" s="118"/>
      <c r="P119" s="116"/>
      <c r="Q119" s="136"/>
      <c r="R119" s="116"/>
      <c r="S119" s="118"/>
      <c r="T119" s="116"/>
      <c r="U119" s="118"/>
    </row>
    <row r="120" spans="1:21" s="174" customFormat="1" ht="24">
      <c r="A120" s="175" t="s">
        <v>187</v>
      </c>
      <c r="B120" s="131" t="s">
        <v>188</v>
      </c>
      <c r="C120" s="110" t="s">
        <v>18</v>
      </c>
      <c r="D120" s="170">
        <v>2788</v>
      </c>
      <c r="E120" s="170">
        <v>2774</v>
      </c>
      <c r="F120" s="198">
        <v>2475</v>
      </c>
      <c r="G120" s="122">
        <v>2463</v>
      </c>
      <c r="H120" s="122">
        <v>2186</v>
      </c>
      <c r="I120" s="122">
        <v>2166</v>
      </c>
      <c r="J120" s="198">
        <v>3122</v>
      </c>
      <c r="K120" s="122">
        <v>3099</v>
      </c>
      <c r="L120" s="122">
        <v>681</v>
      </c>
      <c r="M120" s="122">
        <v>672</v>
      </c>
      <c r="N120" s="122">
        <v>3582</v>
      </c>
      <c r="O120" s="122">
        <v>3562</v>
      </c>
      <c r="P120" s="198">
        <v>3369</v>
      </c>
      <c r="Q120" s="122">
        <v>3288</v>
      </c>
      <c r="R120" s="122">
        <v>1230</v>
      </c>
      <c r="S120" s="199">
        <v>1220</v>
      </c>
      <c r="T120" s="173">
        <f>F120+H120+J120+L120+N120+P120+R120+D120</f>
        <v>19433</v>
      </c>
      <c r="U120" s="122">
        <f>G120+I120+K120+M120+O120+Q120+S120+E120</f>
        <v>19244</v>
      </c>
    </row>
    <row r="121" spans="1:21" s="174" customFormat="1" ht="24">
      <c r="A121" s="175"/>
      <c r="B121" s="119" t="s">
        <v>189</v>
      </c>
      <c r="C121" s="114">
        <v>90</v>
      </c>
      <c r="D121" s="170"/>
      <c r="E121" s="176">
        <f>E120*100/D120</f>
        <v>99.497847919655669</v>
      </c>
      <c r="F121" s="122"/>
      <c r="G121" s="123">
        <f>G120*100/F120</f>
        <v>99.515151515151516</v>
      </c>
      <c r="H121" s="122"/>
      <c r="I121" s="123">
        <f>I120*100/H120</f>
        <v>99.08508691674291</v>
      </c>
      <c r="J121" s="122"/>
      <c r="K121" s="123">
        <f>K120*100/J120</f>
        <v>99.263292761050607</v>
      </c>
      <c r="L121" s="122"/>
      <c r="M121" s="123">
        <f>M120*100/L120</f>
        <v>98.678414096916299</v>
      </c>
      <c r="N121" s="122"/>
      <c r="O121" s="123">
        <f>O120*100/N120</f>
        <v>99.44165270798436</v>
      </c>
      <c r="P121" s="122"/>
      <c r="Q121" s="123">
        <f>Q120*100/P120</f>
        <v>97.595725734639359</v>
      </c>
      <c r="R121" s="122"/>
      <c r="S121" s="123">
        <f>S120*100/R120</f>
        <v>99.1869918699187</v>
      </c>
      <c r="T121" s="122"/>
      <c r="U121" s="123">
        <f>U120*100/T120</f>
        <v>99.02742757165646</v>
      </c>
    </row>
    <row r="122" spans="1:21" s="174" customFormat="1">
      <c r="A122" s="178"/>
      <c r="B122" s="116" t="s">
        <v>152</v>
      </c>
      <c r="C122" s="117"/>
      <c r="D122" s="182"/>
      <c r="E122" s="118"/>
      <c r="F122" s="116"/>
      <c r="G122" s="118"/>
      <c r="H122" s="116"/>
      <c r="I122" s="118"/>
      <c r="J122" s="116"/>
      <c r="K122" s="118"/>
      <c r="L122" s="116"/>
      <c r="M122" s="118"/>
      <c r="N122" s="116"/>
      <c r="O122" s="118"/>
      <c r="P122" s="116"/>
      <c r="Q122" s="118"/>
      <c r="R122" s="116"/>
      <c r="S122" s="118"/>
      <c r="T122" s="116"/>
      <c r="U122" s="118"/>
    </row>
    <row r="123" spans="1:21">
      <c r="A123" s="442" t="s">
        <v>190</v>
      </c>
      <c r="B123" s="442"/>
      <c r="C123" s="442"/>
      <c r="D123" s="4"/>
      <c r="E123" s="4"/>
      <c r="F123" s="200"/>
      <c r="G123" s="4"/>
      <c r="H123" s="4"/>
      <c r="I123" s="4"/>
      <c r="J123" s="200"/>
      <c r="K123" s="4"/>
      <c r="L123" s="4"/>
      <c r="M123" s="4"/>
      <c r="N123" s="4"/>
      <c r="O123" s="4"/>
      <c r="P123" s="200"/>
      <c r="Q123" s="4"/>
      <c r="R123" s="4"/>
      <c r="S123" s="4"/>
      <c r="T123" s="201"/>
      <c r="U123" s="11"/>
    </row>
    <row r="124" spans="1:21">
      <c r="A124" s="6" t="s">
        <v>191</v>
      </c>
      <c r="B124" s="71" t="s">
        <v>192</v>
      </c>
      <c r="C124" s="71"/>
      <c r="D124" s="202"/>
      <c r="E124" s="202"/>
      <c r="F124" s="203"/>
      <c r="G124" s="202"/>
      <c r="H124" s="202"/>
      <c r="I124" s="202"/>
      <c r="J124" s="203"/>
      <c r="K124" s="202"/>
      <c r="L124" s="202"/>
      <c r="M124" s="202"/>
      <c r="N124" s="202"/>
      <c r="O124" s="202"/>
      <c r="P124" s="203"/>
      <c r="Q124" s="202"/>
      <c r="R124" s="202"/>
      <c r="S124" s="202"/>
      <c r="T124" s="141">
        <v>1</v>
      </c>
      <c r="U124" s="7">
        <v>1</v>
      </c>
    </row>
    <row r="125" spans="1:21">
      <c r="A125" s="36" t="s">
        <v>193</v>
      </c>
      <c r="B125" s="37" t="s">
        <v>194</v>
      </c>
      <c r="C125" s="37"/>
      <c r="D125" s="204"/>
      <c r="E125" s="205"/>
      <c r="F125" s="204"/>
      <c r="G125" s="205"/>
      <c r="H125" s="204"/>
      <c r="I125" s="205"/>
      <c r="J125" s="204"/>
      <c r="K125" s="205"/>
      <c r="L125" s="204"/>
      <c r="M125" s="205"/>
      <c r="N125" s="204"/>
      <c r="O125" s="205"/>
      <c r="P125" s="204"/>
      <c r="Q125" s="205"/>
      <c r="R125" s="204"/>
      <c r="S125" s="205"/>
      <c r="T125" s="38"/>
      <c r="U125" s="44">
        <f>U124*100/T124</f>
        <v>100</v>
      </c>
    </row>
    <row r="126" spans="1:21">
      <c r="A126" s="9"/>
      <c r="B126" s="10" t="s">
        <v>195</v>
      </c>
      <c r="C126" s="10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10"/>
      <c r="U126" s="142"/>
    </row>
    <row r="127" spans="1:21">
      <c r="A127" s="6" t="s">
        <v>196</v>
      </c>
      <c r="B127" s="71" t="s">
        <v>197</v>
      </c>
      <c r="C127" s="7" t="s">
        <v>138</v>
      </c>
      <c r="D127" s="38">
        <v>50</v>
      </c>
      <c r="E127" s="38">
        <v>39.5</v>
      </c>
      <c r="F127" s="144">
        <v>50</v>
      </c>
      <c r="G127" s="38">
        <v>46.3</v>
      </c>
      <c r="H127" s="38">
        <v>50</v>
      </c>
      <c r="I127" s="38">
        <v>45.3</v>
      </c>
      <c r="J127" s="144">
        <v>50</v>
      </c>
      <c r="K127" s="38">
        <v>46.8</v>
      </c>
      <c r="L127" s="38">
        <v>50</v>
      </c>
      <c r="M127" s="38">
        <v>37</v>
      </c>
      <c r="N127" s="38">
        <v>50</v>
      </c>
      <c r="O127" s="38">
        <v>39.299999999999997</v>
      </c>
      <c r="P127" s="144">
        <v>50</v>
      </c>
      <c r="Q127" s="38">
        <v>44</v>
      </c>
      <c r="R127" s="38">
        <v>50</v>
      </c>
      <c r="S127" s="38">
        <v>42.5</v>
      </c>
      <c r="T127" s="41">
        <v>8</v>
      </c>
      <c r="U127" s="38">
        <v>5</v>
      </c>
    </row>
    <row r="128" spans="1:21">
      <c r="A128" s="36"/>
      <c r="B128" s="37" t="s">
        <v>198</v>
      </c>
      <c r="C128" s="38">
        <v>50</v>
      </c>
      <c r="D128" s="38"/>
      <c r="E128" s="44"/>
      <c r="F128" s="38"/>
      <c r="G128" s="44"/>
      <c r="H128" s="38"/>
      <c r="I128" s="44"/>
      <c r="J128" s="38"/>
      <c r="K128" s="44"/>
      <c r="L128" s="38"/>
      <c r="M128" s="44"/>
      <c r="N128" s="38"/>
      <c r="O128" s="44"/>
      <c r="P128" s="38"/>
      <c r="Q128" s="44"/>
      <c r="R128" s="38"/>
      <c r="S128" s="44"/>
      <c r="T128" s="38"/>
      <c r="U128" s="44">
        <f>U127*100/T127</f>
        <v>62.5</v>
      </c>
    </row>
    <row r="129" spans="1:21">
      <c r="A129" s="9"/>
      <c r="B129" s="42" t="s">
        <v>36</v>
      </c>
      <c r="C129" s="10"/>
      <c r="D129" s="138"/>
      <c r="E129" s="49"/>
      <c r="F129" s="10"/>
      <c r="G129" s="142"/>
      <c r="H129" s="10"/>
      <c r="I129" s="142"/>
      <c r="J129" s="10"/>
      <c r="K129" s="142"/>
      <c r="L129" s="10"/>
      <c r="M129" s="49"/>
      <c r="N129" s="10"/>
      <c r="O129" s="49"/>
      <c r="P129" s="10"/>
      <c r="Q129" s="142"/>
      <c r="R129" s="10"/>
      <c r="S129" s="142"/>
      <c r="T129" s="10"/>
      <c r="U129" s="142"/>
    </row>
    <row r="130" spans="1:21">
      <c r="A130" s="6" t="s">
        <v>199</v>
      </c>
      <c r="B130" s="207" t="s">
        <v>200</v>
      </c>
      <c r="C130" s="7" t="s">
        <v>201</v>
      </c>
      <c r="D130" s="114">
        <v>174</v>
      </c>
      <c r="E130" s="114">
        <v>100</v>
      </c>
      <c r="F130" s="198">
        <v>144</v>
      </c>
      <c r="G130" s="114">
        <v>21</v>
      </c>
      <c r="H130" s="114">
        <v>102</v>
      </c>
      <c r="I130" s="114">
        <v>76</v>
      </c>
      <c r="J130" s="198">
        <v>193</v>
      </c>
      <c r="K130" s="114">
        <v>93</v>
      </c>
      <c r="L130" s="114">
        <v>50</v>
      </c>
      <c r="M130" s="114">
        <v>49</v>
      </c>
      <c r="N130" s="114">
        <v>169</v>
      </c>
      <c r="O130" s="114">
        <v>25</v>
      </c>
      <c r="P130" s="198">
        <v>175</v>
      </c>
      <c r="Q130" s="114">
        <v>85</v>
      </c>
      <c r="R130" s="114">
        <v>69</v>
      </c>
      <c r="S130" s="114">
        <v>70</v>
      </c>
      <c r="T130" s="41">
        <f>F130+H130+J130+L130+N130+P130+R130+D130</f>
        <v>1076</v>
      </c>
      <c r="U130" s="38">
        <f>G130+I130+K130+M130+O130+Q130+S130+E130</f>
        <v>519</v>
      </c>
    </row>
    <row r="131" spans="1:21">
      <c r="A131" s="36"/>
      <c r="B131" s="42" t="s">
        <v>19</v>
      </c>
      <c r="C131" s="38" t="s">
        <v>18</v>
      </c>
      <c r="D131" s="114"/>
      <c r="E131" s="115">
        <f>E130*100/D130</f>
        <v>57.47126436781609</v>
      </c>
      <c r="F131" s="114"/>
      <c r="G131" s="115">
        <f>G130*100/F130</f>
        <v>14.583333333333334</v>
      </c>
      <c r="H131" s="114"/>
      <c r="I131" s="115">
        <f>I130*100/H130</f>
        <v>74.509803921568633</v>
      </c>
      <c r="J131" s="114"/>
      <c r="K131" s="115">
        <f>K130*100/J130</f>
        <v>48.186528497409327</v>
      </c>
      <c r="L131" s="114"/>
      <c r="M131" s="115">
        <f>M130*100/L130</f>
        <v>98</v>
      </c>
      <c r="N131" s="114"/>
      <c r="O131" s="115">
        <f>O130*100/N130</f>
        <v>14.792899408284024</v>
      </c>
      <c r="P131" s="114"/>
      <c r="Q131" s="115">
        <f>Q130*100/P130</f>
        <v>48.571428571428569</v>
      </c>
      <c r="R131" s="114"/>
      <c r="S131" s="115">
        <f>S130*100/R130</f>
        <v>101.44927536231884</v>
      </c>
      <c r="T131" s="38"/>
      <c r="U131" s="44">
        <f>U130*100/T130</f>
        <v>48.234200743494426</v>
      </c>
    </row>
    <row r="132" spans="1:21">
      <c r="A132" s="9"/>
      <c r="B132" s="208"/>
      <c r="C132" s="13">
        <v>10</v>
      </c>
      <c r="D132" s="138"/>
      <c r="E132" s="142"/>
      <c r="F132" s="10"/>
      <c r="G132" s="142"/>
      <c r="H132" s="10"/>
      <c r="I132" s="142"/>
      <c r="J132" s="10"/>
      <c r="K132" s="142"/>
      <c r="L132" s="10"/>
      <c r="M132" s="142"/>
      <c r="N132" s="10"/>
      <c r="O132" s="142"/>
      <c r="P132" s="10"/>
      <c r="Q132" s="142"/>
      <c r="R132" s="10"/>
      <c r="S132" s="142"/>
      <c r="T132" s="10"/>
      <c r="U132" s="142"/>
    </row>
    <row r="133" spans="1:21">
      <c r="A133" s="6" t="s">
        <v>202</v>
      </c>
      <c r="B133" s="207" t="s">
        <v>203</v>
      </c>
      <c r="C133" s="7" t="s">
        <v>204</v>
      </c>
      <c r="D133" s="110">
        <v>51739</v>
      </c>
      <c r="E133" s="110">
        <v>0</v>
      </c>
      <c r="F133" s="209">
        <v>43542</v>
      </c>
      <c r="G133" s="110">
        <v>1</v>
      </c>
      <c r="H133" s="110">
        <v>31567</v>
      </c>
      <c r="I133" s="110">
        <v>1</v>
      </c>
      <c r="J133" s="209">
        <v>57950</v>
      </c>
      <c r="K133" s="110">
        <v>1</v>
      </c>
      <c r="L133" s="110">
        <v>14667</v>
      </c>
      <c r="M133" s="110">
        <v>0</v>
      </c>
      <c r="N133" s="110">
        <v>52545</v>
      </c>
      <c r="O133" s="110">
        <v>2</v>
      </c>
      <c r="P133" s="209">
        <v>54458</v>
      </c>
      <c r="Q133" s="110">
        <v>2</v>
      </c>
      <c r="R133" s="110">
        <v>21491</v>
      </c>
      <c r="S133" s="110">
        <v>1</v>
      </c>
      <c r="T133" s="210">
        <f>F133+H133+J133+L133+N133+P133+R133+D133</f>
        <v>327959</v>
      </c>
      <c r="U133" s="7">
        <f>G133+I133+K133+M133+O133+Q133+S133+E133</f>
        <v>8</v>
      </c>
    </row>
    <row r="134" spans="1:21">
      <c r="A134" s="36"/>
      <c r="B134" s="211"/>
      <c r="C134" s="38" t="s">
        <v>205</v>
      </c>
      <c r="D134" s="114"/>
      <c r="E134" s="115">
        <f>E133*100/D133</f>
        <v>0</v>
      </c>
      <c r="F134" s="114"/>
      <c r="G134" s="115">
        <f>G133*100000/F133</f>
        <v>2.2966331358228835</v>
      </c>
      <c r="H134" s="114"/>
      <c r="I134" s="115">
        <f>I133*100000/H133</f>
        <v>3.167865175658124</v>
      </c>
      <c r="J134" s="114"/>
      <c r="K134" s="115">
        <f>K133*100000/J133</f>
        <v>1.7256255392579811</v>
      </c>
      <c r="L134" s="114"/>
      <c r="M134" s="115">
        <f>M133*100000/L133</f>
        <v>0</v>
      </c>
      <c r="N134" s="114"/>
      <c r="O134" s="115">
        <f>O133*100000/N133</f>
        <v>3.8062612998382339</v>
      </c>
      <c r="P134" s="114"/>
      <c r="Q134" s="115">
        <f>Q133*100000/P133</f>
        <v>3.6725549965110726</v>
      </c>
      <c r="R134" s="114"/>
      <c r="S134" s="115">
        <f>S133*100000/R133</f>
        <v>4.6531106044390675</v>
      </c>
      <c r="T134" s="38"/>
      <c r="U134" s="115">
        <f>U133*100000/T133</f>
        <v>2.4393293064072035</v>
      </c>
    </row>
    <row r="135" spans="1:21">
      <c r="A135" s="36"/>
      <c r="B135" s="37"/>
      <c r="C135" s="38" t="s">
        <v>206</v>
      </c>
      <c r="D135" s="114"/>
      <c r="E135" s="212"/>
      <c r="F135" s="114"/>
      <c r="G135" s="212"/>
      <c r="H135" s="114"/>
      <c r="I135" s="212"/>
      <c r="J135" s="114"/>
      <c r="K135" s="212"/>
      <c r="L135" s="114"/>
      <c r="M135" s="212"/>
      <c r="N135" s="114"/>
      <c r="O135" s="212"/>
      <c r="P135" s="114"/>
      <c r="Q135" s="212"/>
      <c r="R135" s="114"/>
      <c r="S135" s="212"/>
      <c r="T135" s="38"/>
      <c r="U135" s="212"/>
    </row>
    <row r="136" spans="1:21">
      <c r="A136" s="36"/>
      <c r="B136" s="37" t="s">
        <v>207</v>
      </c>
      <c r="C136" s="38" t="s">
        <v>208</v>
      </c>
      <c r="D136" s="213">
        <v>0</v>
      </c>
      <c r="E136" s="213">
        <v>0</v>
      </c>
      <c r="F136" s="214">
        <v>6.88</v>
      </c>
      <c r="G136" s="214">
        <v>2.2999999999999998</v>
      </c>
      <c r="H136" s="214">
        <v>9.51</v>
      </c>
      <c r="I136" s="214">
        <v>3.17</v>
      </c>
      <c r="J136" s="214">
        <v>3.46</v>
      </c>
      <c r="K136" s="214">
        <v>1.73</v>
      </c>
      <c r="L136" s="214">
        <v>20.329999999999998</v>
      </c>
      <c r="M136" s="115">
        <v>0</v>
      </c>
      <c r="N136" s="214">
        <v>1.91</v>
      </c>
      <c r="O136" s="214">
        <v>3.81</v>
      </c>
      <c r="P136" s="214">
        <v>16.54</v>
      </c>
      <c r="Q136" s="214">
        <v>3.67</v>
      </c>
      <c r="R136" s="214">
        <v>4.67</v>
      </c>
      <c r="S136" s="215">
        <v>4.6500000000000004</v>
      </c>
      <c r="T136" s="216">
        <v>6.71</v>
      </c>
      <c r="U136" s="217">
        <v>2.44</v>
      </c>
    </row>
    <row r="137" spans="1:21">
      <c r="A137" s="36"/>
      <c r="B137" s="218" t="s">
        <v>19</v>
      </c>
      <c r="C137" s="38" t="s">
        <v>209</v>
      </c>
      <c r="D137" s="114"/>
      <c r="E137" s="115"/>
      <c r="F137" s="114"/>
      <c r="G137" s="115"/>
      <c r="H137" s="114"/>
      <c r="I137" s="115"/>
      <c r="J137" s="114"/>
      <c r="K137" s="115"/>
      <c r="L137" s="114"/>
      <c r="M137" s="115"/>
      <c r="N137" s="114"/>
      <c r="O137" s="115"/>
      <c r="P137" s="114"/>
      <c r="Q137" s="115"/>
      <c r="R137" s="114"/>
      <c r="S137" s="115"/>
      <c r="T137" s="38"/>
      <c r="U137" s="115">
        <f>(T136-U136)*100/T136</f>
        <v>63.636363636363626</v>
      </c>
    </row>
    <row r="138" spans="1:21">
      <c r="A138" s="9"/>
      <c r="B138" s="135"/>
      <c r="C138" s="13"/>
      <c r="D138" s="117"/>
      <c r="E138" s="127"/>
      <c r="F138" s="117"/>
      <c r="G138" s="127"/>
      <c r="H138" s="117"/>
      <c r="I138" s="127"/>
      <c r="J138" s="117"/>
      <c r="K138" s="127"/>
      <c r="L138" s="117"/>
      <c r="M138" s="127"/>
      <c r="N138" s="117"/>
      <c r="O138" s="126"/>
      <c r="P138" s="117"/>
      <c r="Q138" s="127"/>
      <c r="R138" s="117"/>
      <c r="S138" s="127"/>
      <c r="T138" s="13"/>
      <c r="U138" s="127"/>
    </row>
    <row r="139" spans="1:21">
      <c r="A139" s="6" t="s">
        <v>210</v>
      </c>
      <c r="B139" s="207" t="s">
        <v>211</v>
      </c>
      <c r="C139" s="7" t="s">
        <v>18</v>
      </c>
      <c r="D139" s="7">
        <v>1</v>
      </c>
      <c r="E139" s="7">
        <v>1</v>
      </c>
      <c r="F139" s="140">
        <v>1</v>
      </c>
      <c r="G139" s="7">
        <v>1</v>
      </c>
      <c r="H139" s="7">
        <v>1</v>
      </c>
      <c r="I139" s="7">
        <v>1</v>
      </c>
      <c r="J139" s="140">
        <v>1</v>
      </c>
      <c r="K139" s="7">
        <v>1</v>
      </c>
      <c r="L139" s="202"/>
      <c r="M139" s="202"/>
      <c r="N139" s="7">
        <v>1</v>
      </c>
      <c r="O139" s="7">
        <v>1</v>
      </c>
      <c r="P139" s="140">
        <v>1</v>
      </c>
      <c r="Q139" s="7">
        <v>1</v>
      </c>
      <c r="R139" s="7">
        <v>1</v>
      </c>
      <c r="S139" s="7">
        <v>1</v>
      </c>
      <c r="T139" s="141">
        <f>F139+H139+J139+L139+N139+P139+R139+D139</f>
        <v>7</v>
      </c>
      <c r="U139" s="7">
        <f>G139+I139+K139+M139+O139+Q139+S139+E139</f>
        <v>7</v>
      </c>
    </row>
    <row r="140" spans="1:21">
      <c r="A140" s="36" t="s">
        <v>212</v>
      </c>
      <c r="B140" s="107" t="s">
        <v>213</v>
      </c>
      <c r="C140" s="38">
        <v>90</v>
      </c>
      <c r="D140" s="38"/>
      <c r="E140" s="44">
        <f>E139*100/D139</f>
        <v>100</v>
      </c>
      <c r="F140" s="38"/>
      <c r="G140" s="44">
        <f>G139*100/F139</f>
        <v>100</v>
      </c>
      <c r="H140" s="38"/>
      <c r="I140" s="44">
        <f>I139*100/H139</f>
        <v>100</v>
      </c>
      <c r="J140" s="38"/>
      <c r="K140" s="44">
        <f>K139*100/J139</f>
        <v>100</v>
      </c>
      <c r="L140" s="204"/>
      <c r="M140" s="205"/>
      <c r="N140" s="38"/>
      <c r="O140" s="44">
        <f>O139*100/N139</f>
        <v>100</v>
      </c>
      <c r="P140" s="38"/>
      <c r="Q140" s="44">
        <f>Q139*100/P139</f>
        <v>100</v>
      </c>
      <c r="R140" s="38"/>
      <c r="S140" s="44">
        <f>S139*100/R139</f>
        <v>100</v>
      </c>
      <c r="T140" s="38"/>
      <c r="U140" s="44">
        <f>U139*100/T139</f>
        <v>100</v>
      </c>
    </row>
    <row r="141" spans="1:21">
      <c r="A141" s="9"/>
      <c r="B141" s="42" t="s">
        <v>19</v>
      </c>
      <c r="C141" s="13"/>
      <c r="D141" s="138"/>
      <c r="E141" s="142"/>
      <c r="F141" s="10"/>
      <c r="G141" s="142"/>
      <c r="H141" s="10"/>
      <c r="I141" s="142"/>
      <c r="J141" s="10"/>
      <c r="K141" s="142"/>
      <c r="L141" s="206"/>
      <c r="M141" s="206"/>
      <c r="N141" s="10"/>
      <c r="O141" s="142"/>
      <c r="P141" s="10"/>
      <c r="Q141" s="142"/>
      <c r="R141" s="10"/>
      <c r="S141" s="142"/>
      <c r="T141" s="10"/>
      <c r="U141" s="142"/>
    </row>
    <row r="142" spans="1:21">
      <c r="A142" s="6" t="s">
        <v>214</v>
      </c>
      <c r="B142" s="71" t="s">
        <v>215</v>
      </c>
      <c r="C142" s="37" t="s">
        <v>216</v>
      </c>
      <c r="D142" s="219">
        <v>1</v>
      </c>
      <c r="E142" s="219">
        <v>0</v>
      </c>
      <c r="F142" s="220">
        <v>1</v>
      </c>
      <c r="G142" s="219">
        <v>1</v>
      </c>
      <c r="H142" s="219">
        <v>1</v>
      </c>
      <c r="I142" s="219">
        <v>0</v>
      </c>
      <c r="J142" s="220">
        <v>1</v>
      </c>
      <c r="K142" s="219">
        <v>0</v>
      </c>
      <c r="L142" s="219">
        <v>1</v>
      </c>
      <c r="M142" s="219">
        <v>0</v>
      </c>
      <c r="N142" s="219">
        <v>1</v>
      </c>
      <c r="O142" s="219">
        <v>0</v>
      </c>
      <c r="P142" s="220">
        <v>1</v>
      </c>
      <c r="Q142" s="219">
        <v>0</v>
      </c>
      <c r="R142" s="219">
        <v>1</v>
      </c>
      <c r="S142" s="219">
        <v>0</v>
      </c>
      <c r="T142" s="41">
        <f>F142+H142+J142+L142+N142+P142+R142+D142</f>
        <v>8</v>
      </c>
      <c r="U142" s="38">
        <v>1</v>
      </c>
    </row>
    <row r="143" spans="1:21">
      <c r="A143" s="36"/>
      <c r="B143" s="37" t="s">
        <v>217</v>
      </c>
      <c r="C143" s="37" t="s">
        <v>218</v>
      </c>
      <c r="D143" s="114"/>
      <c r="E143" s="221"/>
      <c r="F143" s="114"/>
      <c r="G143" s="212"/>
      <c r="H143" s="114"/>
      <c r="I143" s="221"/>
      <c r="J143" s="114"/>
      <c r="K143" s="221"/>
      <c r="L143" s="114"/>
      <c r="M143" s="221"/>
      <c r="N143" s="114"/>
      <c r="O143" s="221"/>
      <c r="P143" s="114"/>
      <c r="Q143" s="221"/>
      <c r="R143" s="114"/>
      <c r="S143" s="221"/>
      <c r="T143" s="38"/>
      <c r="U143" s="76" t="s">
        <v>219</v>
      </c>
    </row>
    <row r="144" spans="1:21">
      <c r="A144" s="36"/>
      <c r="B144" s="37"/>
      <c r="C144" s="37"/>
      <c r="D144" s="222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37"/>
      <c r="U144" s="37"/>
    </row>
    <row r="145" spans="1:21">
      <c r="A145" s="6" t="s">
        <v>220</v>
      </c>
      <c r="B145" s="71" t="s">
        <v>221</v>
      </c>
      <c r="C145" s="71" t="s">
        <v>216</v>
      </c>
      <c r="D145" s="7">
        <v>1</v>
      </c>
      <c r="E145" s="7">
        <v>0</v>
      </c>
      <c r="F145" s="140">
        <v>1</v>
      </c>
      <c r="G145" s="7">
        <v>1</v>
      </c>
      <c r="H145" s="7">
        <v>1</v>
      </c>
      <c r="I145" s="7">
        <v>1</v>
      </c>
      <c r="J145" s="140">
        <v>1</v>
      </c>
      <c r="K145" s="7">
        <v>0</v>
      </c>
      <c r="L145" s="7">
        <v>1</v>
      </c>
      <c r="M145" s="7">
        <v>1</v>
      </c>
      <c r="N145" s="7">
        <v>1</v>
      </c>
      <c r="O145" s="7">
        <v>0</v>
      </c>
      <c r="P145" s="140">
        <v>1</v>
      </c>
      <c r="Q145" s="7">
        <v>0</v>
      </c>
      <c r="R145" s="7">
        <v>1</v>
      </c>
      <c r="S145" s="7">
        <v>0</v>
      </c>
      <c r="T145" s="141">
        <f>F145+H145+J145+L145+N145+P145+R145+D145</f>
        <v>8</v>
      </c>
      <c r="U145" s="7">
        <f>G145+I145+K145+M145+O145+Q145+S145+E145</f>
        <v>3</v>
      </c>
    </row>
    <row r="146" spans="1:21">
      <c r="A146" s="36"/>
      <c r="B146" s="37" t="s">
        <v>222</v>
      </c>
      <c r="C146" s="37" t="s">
        <v>223</v>
      </c>
      <c r="D146" s="38"/>
      <c r="E146" s="44">
        <f>E145*100/D145</f>
        <v>0</v>
      </c>
      <c r="F146" s="38"/>
      <c r="G146" s="44">
        <f>G145*100/F145</f>
        <v>100</v>
      </c>
      <c r="H146" s="38"/>
      <c r="I146" s="44">
        <f>I145*100/H145</f>
        <v>100</v>
      </c>
      <c r="J146" s="38"/>
      <c r="K146" s="44">
        <f>K145*100/J145</f>
        <v>0</v>
      </c>
      <c r="L146" s="38"/>
      <c r="M146" s="44">
        <f>M145*100/L145</f>
        <v>100</v>
      </c>
      <c r="N146" s="38"/>
      <c r="O146" s="44">
        <f>O145*100/N145</f>
        <v>0</v>
      </c>
      <c r="P146" s="38"/>
      <c r="Q146" s="44">
        <f>Q145*100/P145</f>
        <v>0</v>
      </c>
      <c r="R146" s="38"/>
      <c r="S146" s="44">
        <f>S145*100/R145</f>
        <v>0</v>
      </c>
      <c r="T146" s="38"/>
      <c r="U146" s="44">
        <f>U145*100/T145</f>
        <v>37.5</v>
      </c>
    </row>
    <row r="147" spans="1:21">
      <c r="A147" s="36"/>
      <c r="B147" s="37"/>
      <c r="C147" s="37"/>
      <c r="D147" s="37"/>
      <c r="E147" s="139"/>
      <c r="F147" s="223"/>
      <c r="G147" s="224" t="s">
        <v>129</v>
      </c>
      <c r="H147" s="223"/>
      <c r="I147" s="224" t="s">
        <v>129</v>
      </c>
      <c r="J147" s="37"/>
      <c r="K147" s="139"/>
      <c r="L147" s="223"/>
      <c r="M147" s="224" t="s">
        <v>209</v>
      </c>
      <c r="N147" s="37"/>
      <c r="O147" s="139"/>
      <c r="P147" s="37"/>
      <c r="Q147" s="139"/>
      <c r="R147" s="37"/>
      <c r="S147" s="139"/>
      <c r="T147" s="37"/>
      <c r="U147" s="155"/>
    </row>
    <row r="148" spans="1:21" ht="24">
      <c r="A148" s="169" t="s">
        <v>224</v>
      </c>
      <c r="B148" s="225" t="s">
        <v>225</v>
      </c>
      <c r="C148" s="7" t="s">
        <v>18</v>
      </c>
      <c r="D148" s="163">
        <v>42</v>
      </c>
      <c r="E148" s="163">
        <v>40</v>
      </c>
      <c r="F148" s="226">
        <v>39</v>
      </c>
      <c r="G148" s="226">
        <v>39</v>
      </c>
      <c r="H148" s="226">
        <v>59</v>
      </c>
      <c r="I148" s="226">
        <v>56</v>
      </c>
      <c r="J148" s="226">
        <v>36</v>
      </c>
      <c r="K148" s="226">
        <v>36</v>
      </c>
      <c r="L148" s="226">
        <v>25</v>
      </c>
      <c r="M148" s="226">
        <v>24</v>
      </c>
      <c r="N148" s="226">
        <v>59</v>
      </c>
      <c r="O148" s="226">
        <v>59</v>
      </c>
      <c r="P148" s="226">
        <v>54</v>
      </c>
      <c r="Q148" s="226">
        <v>53</v>
      </c>
      <c r="R148" s="226">
        <v>18</v>
      </c>
      <c r="S148" s="226">
        <v>18</v>
      </c>
      <c r="T148" s="41">
        <f>F148+H148+J148+L148+N148+P148+R148+D148</f>
        <v>332</v>
      </c>
      <c r="U148" s="38">
        <f>G148+I148+K148+M148+O148+Q148+S148+E148</f>
        <v>325</v>
      </c>
    </row>
    <row r="149" spans="1:21" ht="24">
      <c r="A149" s="175"/>
      <c r="B149" s="227" t="s">
        <v>226</v>
      </c>
      <c r="C149" s="38">
        <v>90</v>
      </c>
      <c r="D149" s="38"/>
      <c r="E149" s="44">
        <f>E148*100/D148</f>
        <v>95.238095238095241</v>
      </c>
      <c r="F149" s="38"/>
      <c r="G149" s="44">
        <f>G148*100/F148</f>
        <v>100</v>
      </c>
      <c r="H149" s="38"/>
      <c r="I149" s="44">
        <f>I148*100/H148</f>
        <v>94.915254237288138</v>
      </c>
      <c r="J149" s="38"/>
      <c r="K149" s="44">
        <f>K148*100/J148</f>
        <v>100</v>
      </c>
      <c r="L149" s="38"/>
      <c r="M149" s="44">
        <f>M148*100/L148</f>
        <v>96</v>
      </c>
      <c r="N149" s="38"/>
      <c r="O149" s="44">
        <f>O148*100/N148</f>
        <v>100</v>
      </c>
      <c r="P149" s="38"/>
      <c r="Q149" s="44">
        <f>Q148*100/P148</f>
        <v>98.148148148148152</v>
      </c>
      <c r="R149" s="38"/>
      <c r="S149" s="44">
        <f>S148*100/R148</f>
        <v>100</v>
      </c>
      <c r="T149" s="38"/>
      <c r="U149" s="44">
        <f>U148*100/T148</f>
        <v>97.891566265060234</v>
      </c>
    </row>
    <row r="150" spans="1:21" ht="24">
      <c r="A150" s="178"/>
      <c r="B150" s="228"/>
      <c r="C150" s="13"/>
      <c r="D150" s="10"/>
      <c r="E150" s="142"/>
      <c r="F150" s="10"/>
      <c r="G150" s="142"/>
      <c r="H150" s="10"/>
      <c r="I150" s="142"/>
      <c r="J150" s="10"/>
      <c r="K150" s="142"/>
      <c r="L150" s="10"/>
      <c r="M150" s="142"/>
      <c r="N150" s="10"/>
      <c r="O150" s="142"/>
      <c r="P150" s="10"/>
      <c r="Q150" s="142"/>
      <c r="R150" s="10"/>
      <c r="S150" s="142"/>
      <c r="T150" s="229"/>
      <c r="U150" s="230"/>
    </row>
    <row r="151" spans="1:21">
      <c r="A151" s="6" t="s">
        <v>227</v>
      </c>
      <c r="B151" s="71" t="s">
        <v>228</v>
      </c>
      <c r="C151" s="7" t="s">
        <v>18</v>
      </c>
      <c r="D151" s="38">
        <v>11</v>
      </c>
      <c r="E151" s="38">
        <v>10</v>
      </c>
      <c r="F151" s="144">
        <v>3</v>
      </c>
      <c r="G151" s="38">
        <v>2</v>
      </c>
      <c r="H151" s="204"/>
      <c r="I151" s="204"/>
      <c r="J151" s="144">
        <v>1</v>
      </c>
      <c r="K151" s="38">
        <v>1</v>
      </c>
      <c r="L151" s="38">
        <v>3</v>
      </c>
      <c r="M151" s="38">
        <v>2</v>
      </c>
      <c r="N151" s="38">
        <v>3</v>
      </c>
      <c r="O151" s="38">
        <v>3</v>
      </c>
      <c r="P151" s="144">
        <v>1</v>
      </c>
      <c r="Q151" s="38">
        <v>0</v>
      </c>
      <c r="R151" s="204"/>
      <c r="S151" s="204"/>
      <c r="T151" s="41">
        <f>F151+H151+J151+L151+N151+P151+R151+D151</f>
        <v>22</v>
      </c>
      <c r="U151" s="38">
        <f>G151+I151+K151+M151+O151+Q151+S151+E151</f>
        <v>18</v>
      </c>
    </row>
    <row r="152" spans="1:21" s="232" customFormat="1">
      <c r="A152" s="36" t="s">
        <v>22</v>
      </c>
      <c r="B152" s="37"/>
      <c r="C152" s="38">
        <v>100</v>
      </c>
      <c r="D152" s="38"/>
      <c r="E152" s="44">
        <f>E151*100/D151</f>
        <v>90.909090909090907</v>
      </c>
      <c r="F152" s="38"/>
      <c r="G152" s="44">
        <f>G151*100/F151</f>
        <v>66.666666666666671</v>
      </c>
      <c r="H152" s="204"/>
      <c r="I152" s="231"/>
      <c r="J152" s="38"/>
      <c r="K152" s="44">
        <f>K151*100/J151</f>
        <v>100</v>
      </c>
      <c r="L152" s="38"/>
      <c r="M152" s="44">
        <f>M151*100/L151</f>
        <v>66.666666666666671</v>
      </c>
      <c r="N152" s="38"/>
      <c r="O152" s="44">
        <f>O151*100/N151</f>
        <v>100</v>
      </c>
      <c r="P152" s="38"/>
      <c r="Q152" s="44">
        <f>Q151*100/P151</f>
        <v>0</v>
      </c>
      <c r="R152" s="204"/>
      <c r="S152" s="231"/>
      <c r="T152" s="38"/>
      <c r="U152" s="44">
        <f>U151*100/T151</f>
        <v>81.818181818181813</v>
      </c>
    </row>
    <row r="153" spans="1:21" s="232" customFormat="1">
      <c r="A153" s="233"/>
      <c r="B153" s="37"/>
      <c r="C153" s="38"/>
      <c r="D153" s="234"/>
      <c r="E153" s="235"/>
      <c r="F153" s="68"/>
      <c r="G153" s="235"/>
      <c r="H153" s="236"/>
      <c r="I153" s="236"/>
      <c r="J153" s="68"/>
      <c r="K153" s="237"/>
      <c r="L153" s="68"/>
      <c r="M153" s="235"/>
      <c r="N153" s="68"/>
      <c r="O153" s="237"/>
      <c r="P153" s="68"/>
      <c r="Q153" s="235"/>
      <c r="R153" s="236"/>
      <c r="S153" s="236"/>
      <c r="T153" s="68"/>
      <c r="U153" s="235"/>
    </row>
    <row r="154" spans="1:21" s="26" customFormat="1" ht="24">
      <c r="A154" s="238" t="s">
        <v>229</v>
      </c>
      <c r="B154" s="239" t="s">
        <v>230</v>
      </c>
      <c r="C154" s="240" t="s">
        <v>18</v>
      </c>
      <c r="D154" s="241">
        <v>14864</v>
      </c>
      <c r="E154" s="241">
        <v>7347</v>
      </c>
      <c r="F154" s="241">
        <v>22782</v>
      </c>
      <c r="G154" s="241">
        <v>16830</v>
      </c>
      <c r="H154" s="241">
        <v>30515</v>
      </c>
      <c r="I154" s="241">
        <v>1600</v>
      </c>
      <c r="J154" s="241">
        <v>54095</v>
      </c>
      <c r="K154" s="241">
        <v>1881</v>
      </c>
      <c r="L154" s="241">
        <v>21534</v>
      </c>
      <c r="M154" s="241">
        <v>4742</v>
      </c>
      <c r="N154" s="241">
        <v>18720</v>
      </c>
      <c r="O154" s="241">
        <v>7919</v>
      </c>
      <c r="P154" s="241">
        <v>10036</v>
      </c>
      <c r="Q154" s="241">
        <v>2116</v>
      </c>
      <c r="R154" s="241">
        <v>20301</v>
      </c>
      <c r="S154" s="241">
        <v>52</v>
      </c>
      <c r="T154" s="242">
        <f>D154+F154+H154+J154+L154+N154+P154+R154</f>
        <v>192847</v>
      </c>
      <c r="U154" s="147">
        <f>G154+I154+K154+M154+O154+Q154+S154+E154</f>
        <v>42487</v>
      </c>
    </row>
    <row r="155" spans="1:21" s="26" customFormat="1" ht="24">
      <c r="A155" s="243"/>
      <c r="B155" s="147" t="s">
        <v>231</v>
      </c>
      <c r="C155" s="147">
        <v>10</v>
      </c>
      <c r="D155" s="147"/>
      <c r="E155" s="148">
        <f>E154*100/D154</f>
        <v>49.428148546824545</v>
      </c>
      <c r="F155" s="147"/>
      <c r="G155" s="148">
        <f>G154*100/F154</f>
        <v>73.874111140373984</v>
      </c>
      <c r="H155" s="147"/>
      <c r="I155" s="148">
        <f>I154*100/H154</f>
        <v>5.2433229559233165</v>
      </c>
      <c r="J155" s="147"/>
      <c r="K155" s="148">
        <f>K154*100/J154</f>
        <v>3.4772160088732784</v>
      </c>
      <c r="L155" s="147"/>
      <c r="M155" s="148">
        <f>M154*100/L154</f>
        <v>22.020990062227174</v>
      </c>
      <c r="N155" s="147"/>
      <c r="O155" s="148">
        <f>O154*100/N154</f>
        <v>42.302350427350426</v>
      </c>
      <c r="P155" s="147"/>
      <c r="Q155" s="148">
        <f>Q154*100/P154</f>
        <v>21.08409724990036</v>
      </c>
      <c r="R155" s="147"/>
      <c r="S155" s="148">
        <f>S154*100/R154</f>
        <v>0.25614501748682333</v>
      </c>
      <c r="T155" s="147"/>
      <c r="U155" s="148">
        <f>U154*100/T154</f>
        <v>22.031454987632682</v>
      </c>
    </row>
    <row r="156" spans="1:21" s="26" customFormat="1" ht="24">
      <c r="A156" s="243"/>
      <c r="B156" s="147"/>
      <c r="C156" s="147"/>
      <c r="D156" s="244"/>
      <c r="E156" s="98"/>
      <c r="F156" s="147"/>
      <c r="G156" s="98"/>
      <c r="H156" s="147"/>
      <c r="I156" s="95"/>
      <c r="J156" s="147"/>
      <c r="K156" s="95"/>
      <c r="L156" s="147"/>
      <c r="M156" s="98"/>
      <c r="N156" s="147"/>
      <c r="O156" s="98"/>
      <c r="P156" s="147"/>
      <c r="Q156" s="98"/>
      <c r="R156" s="147"/>
      <c r="S156" s="95"/>
      <c r="T156" s="147"/>
      <c r="U156" s="98"/>
    </row>
    <row r="157" spans="1:21" s="174" customFormat="1">
      <c r="A157" s="443" t="s">
        <v>232</v>
      </c>
      <c r="B157" s="443"/>
      <c r="C157" s="443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</row>
    <row r="158" spans="1:21" s="174" customFormat="1">
      <c r="A158" s="169" t="s">
        <v>233</v>
      </c>
      <c r="B158" s="131" t="s">
        <v>234</v>
      </c>
      <c r="C158" s="110" t="s">
        <v>235</v>
      </c>
      <c r="D158" s="71">
        <v>5</v>
      </c>
      <c r="E158" s="71">
        <v>4</v>
      </c>
      <c r="F158" s="71">
        <v>5</v>
      </c>
      <c r="G158" s="71">
        <v>4</v>
      </c>
      <c r="H158" s="71">
        <v>5</v>
      </c>
      <c r="I158" s="71">
        <v>4</v>
      </c>
      <c r="J158" s="71">
        <v>5</v>
      </c>
      <c r="K158" s="71">
        <v>4</v>
      </c>
      <c r="L158" s="71">
        <v>5</v>
      </c>
      <c r="M158" s="71">
        <v>4</v>
      </c>
      <c r="N158" s="71">
        <v>5</v>
      </c>
      <c r="O158" s="71">
        <v>4</v>
      </c>
      <c r="P158" s="71">
        <v>5</v>
      </c>
      <c r="Q158" s="71">
        <v>4</v>
      </c>
      <c r="R158" s="71">
        <v>5</v>
      </c>
      <c r="S158" s="71">
        <v>4</v>
      </c>
      <c r="T158" s="112">
        <v>5</v>
      </c>
      <c r="U158" s="110">
        <v>4</v>
      </c>
    </row>
    <row r="159" spans="1:21" s="174" customFormat="1">
      <c r="A159" s="175" t="s">
        <v>236</v>
      </c>
      <c r="B159" s="119"/>
      <c r="C159" s="114">
        <v>5</v>
      </c>
      <c r="D159" s="37"/>
      <c r="E159" s="155"/>
      <c r="F159" s="37"/>
      <c r="G159" s="155"/>
      <c r="H159" s="37"/>
      <c r="I159" s="155"/>
      <c r="J159" s="37"/>
      <c r="K159" s="155"/>
      <c r="L159" s="37"/>
      <c r="M159" s="155"/>
      <c r="N159" s="37"/>
      <c r="O159" s="155"/>
      <c r="P159" s="37"/>
      <c r="Q159" s="155"/>
      <c r="R159" s="37"/>
      <c r="S159" s="155"/>
      <c r="T159" s="114"/>
      <c r="U159" s="212"/>
    </row>
    <row r="160" spans="1:21" s="174" customFormat="1">
      <c r="A160" s="178"/>
      <c r="B160" s="116"/>
      <c r="C160" s="11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7"/>
      <c r="U160" s="246"/>
    </row>
    <row r="161" spans="1:21" s="174" customFormat="1">
      <c r="A161" s="169" t="s">
        <v>237</v>
      </c>
      <c r="B161" s="131" t="s">
        <v>238</v>
      </c>
      <c r="C161" s="110" t="s">
        <v>235</v>
      </c>
      <c r="D161" s="110">
        <v>5</v>
      </c>
      <c r="E161" s="110">
        <v>5</v>
      </c>
      <c r="F161" s="111">
        <v>5</v>
      </c>
      <c r="G161" s="110">
        <v>5</v>
      </c>
      <c r="H161" s="110">
        <v>5</v>
      </c>
      <c r="I161" s="110">
        <v>5</v>
      </c>
      <c r="J161" s="111">
        <v>5</v>
      </c>
      <c r="K161" s="110">
        <v>5</v>
      </c>
      <c r="L161" s="110">
        <v>5</v>
      </c>
      <c r="M161" s="110">
        <v>5</v>
      </c>
      <c r="N161" s="110">
        <v>5</v>
      </c>
      <c r="O161" s="110">
        <v>5</v>
      </c>
      <c r="P161" s="111">
        <v>5</v>
      </c>
      <c r="Q161" s="110">
        <v>5</v>
      </c>
      <c r="R161" s="110">
        <v>5</v>
      </c>
      <c r="S161" s="110">
        <v>5</v>
      </c>
      <c r="T161" s="112"/>
      <c r="U161" s="110"/>
    </row>
    <row r="162" spans="1:21" s="174" customFormat="1">
      <c r="A162" s="175" t="s">
        <v>236</v>
      </c>
      <c r="B162" s="119"/>
      <c r="C162" s="114">
        <v>5</v>
      </c>
      <c r="D162" s="114"/>
      <c r="E162" s="212"/>
      <c r="F162" s="114"/>
      <c r="G162" s="212"/>
      <c r="H162" s="114"/>
      <c r="I162" s="212"/>
      <c r="J162" s="114"/>
      <c r="K162" s="212"/>
      <c r="L162" s="114"/>
      <c r="M162" s="212"/>
      <c r="N162" s="114"/>
      <c r="O162" s="212"/>
      <c r="P162" s="114"/>
      <c r="Q162" s="212"/>
      <c r="R162" s="114"/>
      <c r="S162" s="212"/>
      <c r="T162" s="114"/>
      <c r="U162" s="115"/>
    </row>
    <row r="163" spans="1:21" s="174" customFormat="1">
      <c r="A163" s="178"/>
      <c r="B163" s="116"/>
      <c r="C163" s="117"/>
      <c r="D163" s="117"/>
      <c r="E163" s="246"/>
      <c r="F163" s="117"/>
      <c r="G163" s="246"/>
      <c r="H163" s="117"/>
      <c r="I163" s="246"/>
      <c r="J163" s="117"/>
      <c r="K163" s="246"/>
      <c r="L163" s="117"/>
      <c r="M163" s="246"/>
      <c r="N163" s="117"/>
      <c r="O163" s="246"/>
      <c r="P163" s="117"/>
      <c r="Q163" s="246"/>
      <c r="R163" s="117"/>
      <c r="S163" s="246"/>
      <c r="T163" s="117"/>
      <c r="U163" s="246"/>
    </row>
    <row r="164" spans="1:21">
      <c r="A164" s="6" t="s">
        <v>239</v>
      </c>
      <c r="B164" s="71" t="s">
        <v>240</v>
      </c>
      <c r="C164" s="7" t="s">
        <v>235</v>
      </c>
      <c r="D164" s="247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7">
        <v>5</v>
      </c>
      <c r="U164" s="7">
        <v>3</v>
      </c>
    </row>
    <row r="165" spans="1:21">
      <c r="A165" s="36" t="s">
        <v>241</v>
      </c>
      <c r="B165" s="37"/>
      <c r="C165" s="38">
        <v>5</v>
      </c>
      <c r="D165" s="249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37"/>
      <c r="U165" s="139"/>
    </row>
    <row r="166" spans="1:21">
      <c r="A166" s="9"/>
      <c r="B166" s="10"/>
      <c r="C166" s="10"/>
      <c r="D166" s="251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10"/>
      <c r="U166" s="10"/>
    </row>
    <row r="167" spans="1:21">
      <c r="A167" s="6" t="s">
        <v>242</v>
      </c>
      <c r="B167" s="252" t="s">
        <v>243</v>
      </c>
      <c r="C167" s="7" t="s">
        <v>18</v>
      </c>
      <c r="D167" s="202"/>
      <c r="E167" s="202"/>
      <c r="F167" s="203"/>
      <c r="G167" s="202"/>
      <c r="H167" s="202"/>
      <c r="I167" s="202"/>
      <c r="J167" s="203"/>
      <c r="K167" s="202"/>
      <c r="L167" s="202"/>
      <c r="M167" s="202"/>
      <c r="N167" s="202"/>
      <c r="O167" s="202"/>
      <c r="P167" s="203"/>
      <c r="Q167" s="202"/>
      <c r="R167" s="202"/>
      <c r="S167" s="202"/>
      <c r="T167" s="141">
        <v>70</v>
      </c>
      <c r="U167" s="7">
        <v>66.22</v>
      </c>
    </row>
    <row r="168" spans="1:21">
      <c r="A168" s="36" t="s">
        <v>244</v>
      </c>
      <c r="B168" s="253" t="s">
        <v>245</v>
      </c>
      <c r="C168" s="38">
        <v>70</v>
      </c>
      <c r="D168" s="204"/>
      <c r="E168" s="205"/>
      <c r="F168" s="204"/>
      <c r="G168" s="205"/>
      <c r="H168" s="204"/>
      <c r="I168" s="205"/>
      <c r="J168" s="204"/>
      <c r="K168" s="205"/>
      <c r="L168" s="204"/>
      <c r="M168" s="205"/>
      <c r="N168" s="204"/>
      <c r="O168" s="205"/>
      <c r="P168" s="204"/>
      <c r="Q168" s="205"/>
      <c r="R168" s="204"/>
      <c r="S168" s="205"/>
      <c r="T168" s="38"/>
      <c r="U168" s="75"/>
    </row>
    <row r="169" spans="1:21">
      <c r="A169" s="9"/>
      <c r="B169" s="254"/>
      <c r="C169" s="10"/>
      <c r="D169" s="255"/>
      <c r="E169" s="256"/>
      <c r="F169" s="255"/>
      <c r="G169" s="256"/>
      <c r="H169" s="255"/>
      <c r="I169" s="256"/>
      <c r="J169" s="255"/>
      <c r="K169" s="256"/>
      <c r="L169" s="255"/>
      <c r="M169" s="256"/>
      <c r="N169" s="255"/>
      <c r="O169" s="256"/>
      <c r="P169" s="255"/>
      <c r="Q169" s="256"/>
      <c r="R169" s="255"/>
      <c r="S169" s="256"/>
      <c r="T169" s="13"/>
      <c r="U169" s="257"/>
    </row>
    <row r="170" spans="1:21">
      <c r="A170" s="6" t="s">
        <v>244</v>
      </c>
      <c r="B170" s="252" t="s">
        <v>246</v>
      </c>
      <c r="C170" s="7" t="s">
        <v>18</v>
      </c>
      <c r="D170" s="202"/>
      <c r="E170" s="202"/>
      <c r="F170" s="203"/>
      <c r="G170" s="202"/>
      <c r="H170" s="202"/>
      <c r="I170" s="202"/>
      <c r="J170" s="203"/>
      <c r="K170" s="202"/>
      <c r="L170" s="202"/>
      <c r="M170" s="202"/>
      <c r="N170" s="202"/>
      <c r="O170" s="202"/>
      <c r="P170" s="203"/>
      <c r="Q170" s="202"/>
      <c r="R170" s="202"/>
      <c r="S170" s="202"/>
      <c r="T170" s="141">
        <v>75</v>
      </c>
      <c r="U170" s="7">
        <v>62.79</v>
      </c>
    </row>
    <row r="171" spans="1:21">
      <c r="A171" s="36"/>
      <c r="B171" s="253"/>
      <c r="C171" s="38">
        <v>75</v>
      </c>
      <c r="D171" s="204"/>
      <c r="E171" s="205"/>
      <c r="F171" s="204"/>
      <c r="G171" s="205"/>
      <c r="H171" s="204"/>
      <c r="I171" s="205"/>
      <c r="J171" s="204"/>
      <c r="K171" s="205"/>
      <c r="L171" s="204"/>
      <c r="M171" s="205"/>
      <c r="N171" s="204"/>
      <c r="O171" s="205"/>
      <c r="P171" s="204"/>
      <c r="Q171" s="205"/>
      <c r="R171" s="204"/>
      <c r="S171" s="205"/>
      <c r="T171" s="38"/>
      <c r="U171" s="75"/>
    </row>
    <row r="172" spans="1:21">
      <c r="A172" s="6" t="s">
        <v>247</v>
      </c>
      <c r="B172" s="252" t="s">
        <v>248</v>
      </c>
      <c r="C172" s="7" t="s">
        <v>235</v>
      </c>
      <c r="D172" s="71">
        <v>5</v>
      </c>
      <c r="E172" s="71">
        <v>4</v>
      </c>
      <c r="F172" s="71">
        <v>5</v>
      </c>
      <c r="G172" s="71">
        <v>4</v>
      </c>
      <c r="H172" s="71">
        <v>5</v>
      </c>
      <c r="I172" s="71">
        <v>4</v>
      </c>
      <c r="J172" s="71">
        <v>5</v>
      </c>
      <c r="K172" s="71">
        <v>4</v>
      </c>
      <c r="L172" s="71">
        <v>5</v>
      </c>
      <c r="M172" s="71">
        <v>4</v>
      </c>
      <c r="N172" s="71">
        <v>5</v>
      </c>
      <c r="O172" s="71">
        <v>4</v>
      </c>
      <c r="P172" s="71">
        <v>5</v>
      </c>
      <c r="Q172" s="71">
        <v>4</v>
      </c>
      <c r="R172" s="71">
        <v>5</v>
      </c>
      <c r="S172" s="71">
        <v>4</v>
      </c>
      <c r="T172" s="71">
        <v>5</v>
      </c>
      <c r="U172" s="71">
        <v>4</v>
      </c>
    </row>
    <row r="173" spans="1:21">
      <c r="A173" s="36" t="s">
        <v>249</v>
      </c>
      <c r="B173" s="37"/>
      <c r="C173" s="38">
        <v>5</v>
      </c>
      <c r="D173" s="37"/>
      <c r="E173" s="155"/>
      <c r="F173" s="37"/>
      <c r="G173" s="155"/>
      <c r="H173" s="37"/>
      <c r="I173" s="155"/>
      <c r="J173" s="37"/>
      <c r="K173" s="155"/>
      <c r="L173" s="37"/>
      <c r="M173" s="155"/>
      <c r="N173" s="37"/>
      <c r="O173" s="155"/>
      <c r="P173" s="37"/>
      <c r="Q173" s="155"/>
      <c r="R173" s="37"/>
      <c r="S173" s="155"/>
      <c r="T173" s="37"/>
      <c r="U173" s="155"/>
    </row>
    <row r="174" spans="1:21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A175" s="6" t="s">
        <v>250</v>
      </c>
      <c r="B175" s="252" t="s">
        <v>251</v>
      </c>
      <c r="C175" s="7" t="s">
        <v>235</v>
      </c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71">
        <v>5</v>
      </c>
      <c r="U175" s="71">
        <v>3</v>
      </c>
    </row>
    <row r="176" spans="1:21">
      <c r="A176" s="36" t="s">
        <v>252</v>
      </c>
      <c r="B176" s="37" t="s">
        <v>253</v>
      </c>
      <c r="C176" s="38">
        <v>5</v>
      </c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37"/>
      <c r="U176" s="139"/>
    </row>
    <row r="177" spans="1:21">
      <c r="A177" s="258"/>
      <c r="B177" s="258"/>
      <c r="C177" s="258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10"/>
      <c r="U177" s="10"/>
    </row>
    <row r="178" spans="1:21" s="137" customFormat="1">
      <c r="A178" s="259"/>
      <c r="B178" s="259"/>
      <c r="C178" s="259"/>
    </row>
    <row r="179" spans="1:21" s="137" customFormat="1">
      <c r="A179" s="259"/>
      <c r="B179" s="259"/>
      <c r="C179" s="259"/>
    </row>
    <row r="180" spans="1:21" s="137" customFormat="1">
      <c r="A180" s="259"/>
      <c r="B180" s="259"/>
      <c r="C180" s="259"/>
    </row>
    <row r="181" spans="1:21" s="137" customFormat="1">
      <c r="A181" s="259"/>
      <c r="B181" s="259"/>
      <c r="C181" s="259"/>
    </row>
    <row r="182" spans="1:21" s="137" customFormat="1">
      <c r="A182" s="259"/>
      <c r="B182" s="259"/>
      <c r="C182" s="259"/>
    </row>
    <row r="183" spans="1:21" s="137" customFormat="1">
      <c r="A183" s="259"/>
      <c r="B183" s="259"/>
      <c r="C183" s="259"/>
    </row>
    <row r="184" spans="1:21" s="137" customFormat="1">
      <c r="A184" s="259"/>
      <c r="B184" s="259"/>
      <c r="C184" s="259"/>
    </row>
    <row r="185" spans="1:21" s="137" customFormat="1">
      <c r="A185" s="259"/>
      <c r="B185" s="259"/>
      <c r="C185" s="259"/>
    </row>
    <row r="186" spans="1:21" s="137" customFormat="1">
      <c r="A186" s="259"/>
      <c r="B186" s="259"/>
      <c r="C186" s="259"/>
    </row>
    <row r="187" spans="1:21" s="137" customFormat="1">
      <c r="A187" s="259"/>
      <c r="B187" s="259"/>
      <c r="C187" s="259"/>
    </row>
  </sheetData>
  <mergeCells count="72">
    <mergeCell ref="Q88:S88"/>
    <mergeCell ref="A90:B90"/>
    <mergeCell ref="A101:B101"/>
    <mergeCell ref="A123:C123"/>
    <mergeCell ref="A157:C157"/>
    <mergeCell ref="P76:Q76"/>
    <mergeCell ref="R76:S76"/>
    <mergeCell ref="D77:E77"/>
    <mergeCell ref="F77:G77"/>
    <mergeCell ref="H77:I77"/>
    <mergeCell ref="J77:K77"/>
    <mergeCell ref="L77:M77"/>
    <mergeCell ref="N77:O77"/>
    <mergeCell ref="P77:Q77"/>
    <mergeCell ref="R77:S77"/>
    <mergeCell ref="D76:E76"/>
    <mergeCell ref="F76:G76"/>
    <mergeCell ref="H76:I76"/>
    <mergeCell ref="J76:K76"/>
    <mergeCell ref="L76:M76"/>
    <mergeCell ref="N76:O76"/>
    <mergeCell ref="P74:Q74"/>
    <mergeCell ref="R74:S74"/>
    <mergeCell ref="D75:E75"/>
    <mergeCell ref="F75:G75"/>
    <mergeCell ref="H75:I75"/>
    <mergeCell ref="J75:K75"/>
    <mergeCell ref="L75:M75"/>
    <mergeCell ref="N75:O75"/>
    <mergeCell ref="P75:Q75"/>
    <mergeCell ref="R75:S75"/>
    <mergeCell ref="D74:E74"/>
    <mergeCell ref="F74:G74"/>
    <mergeCell ref="H74:I74"/>
    <mergeCell ref="J74:K74"/>
    <mergeCell ref="L74:M74"/>
    <mergeCell ref="N74:O74"/>
    <mergeCell ref="P72:Q72"/>
    <mergeCell ref="R72:S72"/>
    <mergeCell ref="D73:E73"/>
    <mergeCell ref="F73:G73"/>
    <mergeCell ref="H73:I73"/>
    <mergeCell ref="J73:K73"/>
    <mergeCell ref="L73:M73"/>
    <mergeCell ref="N73:O73"/>
    <mergeCell ref="P73:Q73"/>
    <mergeCell ref="R73:S73"/>
    <mergeCell ref="H57:I57"/>
    <mergeCell ref="N57:O57"/>
    <mergeCell ref="A71:C71"/>
    <mergeCell ref="D72:E72"/>
    <mergeCell ref="F72:G72"/>
    <mergeCell ref="H72:I72"/>
    <mergeCell ref="J72:K72"/>
    <mergeCell ref="L72:M72"/>
    <mergeCell ref="N72:O72"/>
    <mergeCell ref="V3:V4"/>
    <mergeCell ref="A5:C5"/>
    <mergeCell ref="D10:E10"/>
    <mergeCell ref="J10:K10"/>
    <mergeCell ref="P10:Q10"/>
    <mergeCell ref="D11:E11"/>
    <mergeCell ref="A1:U1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11811023622047245" right="0" top="0.74803149606299213" bottom="0.35433070866141736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topLeftCell="B1" workbookViewId="0">
      <selection activeCell="E9" sqref="E9"/>
    </sheetView>
  </sheetViews>
  <sheetFormatPr defaultRowHeight="21.75"/>
  <cols>
    <col min="1" max="1" width="3.5" style="264" customWidth="1"/>
    <col min="2" max="2" width="40.5" style="1" customWidth="1"/>
    <col min="3" max="3" width="6.125" style="267" customWidth="1"/>
    <col min="4" max="19" width="5.625" style="1" customWidth="1"/>
    <col min="20" max="21" width="6.375" style="1" customWidth="1"/>
    <col min="22" max="16384" width="9" style="1"/>
  </cols>
  <sheetData>
    <row r="1" spans="1:22">
      <c r="A1" s="403" t="s">
        <v>348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2" ht="20.25" customHeight="1">
      <c r="A2" s="265"/>
      <c r="B2" s="266"/>
      <c r="C2" s="266"/>
      <c r="D2" s="267"/>
      <c r="E2" s="26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2" s="137" customFormat="1">
      <c r="A3" s="6" t="s">
        <v>0</v>
      </c>
      <c r="B3" s="128" t="s">
        <v>1</v>
      </c>
      <c r="C3" s="7" t="s">
        <v>2</v>
      </c>
      <c r="D3" s="405" t="s">
        <v>3</v>
      </c>
      <c r="E3" s="444"/>
      <c r="F3" s="444" t="s">
        <v>4</v>
      </c>
      <c r="G3" s="444"/>
      <c r="H3" s="444" t="s">
        <v>5</v>
      </c>
      <c r="I3" s="444"/>
      <c r="J3" s="444" t="s">
        <v>6</v>
      </c>
      <c r="K3" s="444"/>
      <c r="L3" s="445" t="s">
        <v>7</v>
      </c>
      <c r="M3" s="445"/>
      <c r="N3" s="444" t="s">
        <v>8</v>
      </c>
      <c r="O3" s="444"/>
      <c r="P3" s="444" t="s">
        <v>9</v>
      </c>
      <c r="Q3" s="444"/>
      <c r="R3" s="444" t="s">
        <v>10</v>
      </c>
      <c r="S3" s="444"/>
      <c r="T3" s="444" t="s">
        <v>11</v>
      </c>
      <c r="U3" s="444"/>
      <c r="V3" s="409" t="s">
        <v>255</v>
      </c>
    </row>
    <row r="4" spans="1:22" s="137" customFormat="1">
      <c r="A4" s="9"/>
      <c r="B4" s="208"/>
      <c r="C4" s="13"/>
      <c r="D4" s="11" t="s">
        <v>13</v>
      </c>
      <c r="E4" s="12" t="s">
        <v>14</v>
      </c>
      <c r="F4" s="12" t="s">
        <v>13</v>
      </c>
      <c r="G4" s="12" t="s">
        <v>14</v>
      </c>
      <c r="H4" s="12" t="s">
        <v>13</v>
      </c>
      <c r="I4" s="12" t="s">
        <v>14</v>
      </c>
      <c r="J4" s="12" t="s">
        <v>13</v>
      </c>
      <c r="K4" s="12" t="s">
        <v>14</v>
      </c>
      <c r="L4" s="12" t="s">
        <v>13</v>
      </c>
      <c r="M4" s="12" t="s">
        <v>14</v>
      </c>
      <c r="N4" s="12" t="s">
        <v>13</v>
      </c>
      <c r="O4" s="12" t="s">
        <v>14</v>
      </c>
      <c r="P4" s="12" t="s">
        <v>13</v>
      </c>
      <c r="Q4" s="12" t="s">
        <v>14</v>
      </c>
      <c r="R4" s="12" t="s">
        <v>13</v>
      </c>
      <c r="S4" s="12" t="s">
        <v>14</v>
      </c>
      <c r="T4" s="12" t="s">
        <v>13</v>
      </c>
      <c r="U4" s="12" t="s">
        <v>14</v>
      </c>
      <c r="V4" s="409"/>
    </row>
    <row r="5" spans="1:22" s="137" customFormat="1">
      <c r="A5" s="36" t="s">
        <v>16</v>
      </c>
      <c r="B5" s="107" t="s">
        <v>256</v>
      </c>
      <c r="C5" s="38"/>
      <c r="D5" s="268"/>
      <c r="E5" s="268"/>
      <c r="F5" s="268"/>
      <c r="G5" s="268"/>
      <c r="H5" s="268"/>
      <c r="I5" s="268"/>
      <c r="J5" s="268"/>
      <c r="K5" s="268"/>
      <c r="L5" s="7">
        <v>1</v>
      </c>
      <c r="M5" s="7">
        <v>1</v>
      </c>
      <c r="N5" s="268"/>
      <c r="O5" s="268"/>
      <c r="P5" s="268"/>
      <c r="Q5" s="268"/>
      <c r="R5" s="268"/>
      <c r="S5" s="268"/>
      <c r="T5" s="7">
        <v>1</v>
      </c>
      <c r="U5" s="7">
        <v>1</v>
      </c>
      <c r="V5" s="269"/>
    </row>
    <row r="6" spans="1:22" s="137" customFormat="1">
      <c r="A6" s="36"/>
      <c r="B6" s="107"/>
      <c r="C6" s="38"/>
      <c r="D6" s="270"/>
      <c r="E6" s="270"/>
      <c r="F6" s="270"/>
      <c r="G6" s="270"/>
      <c r="H6" s="270"/>
      <c r="I6" s="270"/>
      <c r="J6" s="270"/>
      <c r="K6" s="270"/>
      <c r="L6" s="420" t="s">
        <v>257</v>
      </c>
      <c r="M6" s="417"/>
      <c r="N6" s="270"/>
      <c r="O6" s="270"/>
      <c r="P6" s="270"/>
      <c r="Q6" s="270"/>
      <c r="R6" s="270"/>
      <c r="S6" s="270"/>
      <c r="T6" s="38"/>
      <c r="U6" s="115">
        <f>U5*100/T5</f>
        <v>100</v>
      </c>
      <c r="V6" s="269"/>
    </row>
    <row r="7" spans="1:22" s="137" customFormat="1">
      <c r="A7" s="36"/>
      <c r="B7" s="107"/>
      <c r="C7" s="38"/>
      <c r="D7" s="271"/>
      <c r="E7" s="271"/>
      <c r="F7" s="271"/>
      <c r="G7" s="271"/>
      <c r="H7" s="271"/>
      <c r="I7" s="271"/>
      <c r="J7" s="271"/>
      <c r="K7" s="271"/>
      <c r="L7" s="423"/>
      <c r="M7" s="424"/>
      <c r="N7" s="271"/>
      <c r="O7" s="271"/>
      <c r="P7" s="271"/>
      <c r="Q7" s="271"/>
      <c r="R7" s="271"/>
      <c r="S7" s="271"/>
      <c r="T7" s="13"/>
      <c r="U7" s="70"/>
      <c r="V7" s="269"/>
    </row>
    <row r="8" spans="1:22" s="137" customFormat="1">
      <c r="A8" s="272" t="s">
        <v>26</v>
      </c>
      <c r="B8" s="273" t="s">
        <v>258</v>
      </c>
      <c r="C8" s="274" t="s">
        <v>235</v>
      </c>
      <c r="D8" s="274">
        <v>5</v>
      </c>
      <c r="E8" s="274">
        <v>5</v>
      </c>
      <c r="F8" s="274">
        <v>5</v>
      </c>
      <c r="G8" s="274">
        <v>5</v>
      </c>
      <c r="H8" s="274">
        <v>5</v>
      </c>
      <c r="I8" s="274">
        <v>5</v>
      </c>
      <c r="J8" s="274">
        <v>5</v>
      </c>
      <c r="K8" s="274">
        <v>5</v>
      </c>
      <c r="L8" s="274">
        <v>5</v>
      </c>
      <c r="M8" s="274">
        <v>5</v>
      </c>
      <c r="N8" s="274">
        <v>5</v>
      </c>
      <c r="O8" s="274">
        <v>5</v>
      </c>
      <c r="P8" s="274">
        <v>5</v>
      </c>
      <c r="Q8" s="274">
        <v>5</v>
      </c>
      <c r="R8" s="274">
        <v>5</v>
      </c>
      <c r="S8" s="274">
        <v>5</v>
      </c>
      <c r="T8" s="274">
        <v>5</v>
      </c>
      <c r="U8" s="274">
        <v>5</v>
      </c>
      <c r="V8" s="269"/>
    </row>
    <row r="9" spans="1:22" s="137" customFormat="1">
      <c r="A9" s="275"/>
      <c r="B9" s="276"/>
      <c r="C9" s="277">
        <v>5</v>
      </c>
      <c r="D9" s="277"/>
      <c r="E9" s="278"/>
      <c r="F9" s="277"/>
      <c r="G9" s="278"/>
      <c r="H9" s="277"/>
      <c r="I9" s="278"/>
      <c r="J9" s="277"/>
      <c r="K9" s="278"/>
      <c r="L9" s="277"/>
      <c r="M9" s="278"/>
      <c r="N9" s="277"/>
      <c r="O9" s="278"/>
      <c r="P9" s="277"/>
      <c r="Q9" s="278"/>
      <c r="R9" s="277"/>
      <c r="S9" s="278"/>
      <c r="T9" s="277"/>
      <c r="U9" s="278"/>
      <c r="V9" s="269"/>
    </row>
    <row r="10" spans="1:22" s="137" customFormat="1">
      <c r="A10" s="279"/>
      <c r="B10" s="280" t="s">
        <v>259</v>
      </c>
      <c r="C10" s="281"/>
      <c r="D10" s="281">
        <v>1</v>
      </c>
      <c r="E10" s="281">
        <v>1</v>
      </c>
      <c r="F10" s="281">
        <v>1</v>
      </c>
      <c r="G10" s="281">
        <v>1</v>
      </c>
      <c r="H10" s="281">
        <v>1</v>
      </c>
      <c r="I10" s="281">
        <v>1</v>
      </c>
      <c r="J10" s="281">
        <v>1</v>
      </c>
      <c r="K10" s="281">
        <v>1</v>
      </c>
      <c r="L10" s="281">
        <v>1</v>
      </c>
      <c r="M10" s="281">
        <v>1</v>
      </c>
      <c r="N10" s="281">
        <v>1</v>
      </c>
      <c r="O10" s="281">
        <v>1</v>
      </c>
      <c r="P10" s="281">
        <v>1</v>
      </c>
      <c r="Q10" s="281">
        <v>1</v>
      </c>
      <c r="R10" s="281">
        <v>1</v>
      </c>
      <c r="S10" s="281">
        <v>1</v>
      </c>
      <c r="T10" s="281"/>
      <c r="U10" s="281"/>
      <c r="V10" s="269"/>
    </row>
    <row r="11" spans="1:22" s="137" customFormat="1">
      <c r="A11" s="279"/>
      <c r="B11" s="280" t="s">
        <v>260</v>
      </c>
      <c r="C11" s="281"/>
      <c r="D11" s="281">
        <v>5</v>
      </c>
      <c r="E11" s="281">
        <v>5</v>
      </c>
      <c r="F11" s="281">
        <v>5</v>
      </c>
      <c r="G11" s="281">
        <v>5</v>
      </c>
      <c r="H11" s="281">
        <v>5</v>
      </c>
      <c r="I11" s="281">
        <v>5</v>
      </c>
      <c r="J11" s="281">
        <v>5</v>
      </c>
      <c r="K11" s="281">
        <v>5</v>
      </c>
      <c r="L11" s="281">
        <v>5</v>
      </c>
      <c r="M11" s="281">
        <v>5</v>
      </c>
      <c r="N11" s="281">
        <v>5</v>
      </c>
      <c r="O11" s="281">
        <v>5</v>
      </c>
      <c r="P11" s="281">
        <v>5</v>
      </c>
      <c r="Q11" s="281">
        <v>5</v>
      </c>
      <c r="R11" s="281">
        <v>5</v>
      </c>
      <c r="S11" s="281">
        <v>5</v>
      </c>
      <c r="T11" s="281"/>
      <c r="U11" s="281"/>
      <c r="V11" s="269"/>
    </row>
    <row r="12" spans="1:22" s="137" customFormat="1">
      <c r="A12" s="279"/>
      <c r="B12" s="280" t="s">
        <v>261</v>
      </c>
      <c r="C12" s="281" t="s">
        <v>76</v>
      </c>
      <c r="D12" s="281">
        <v>5</v>
      </c>
      <c r="E12" s="281">
        <v>5</v>
      </c>
      <c r="F12" s="281">
        <v>5</v>
      </c>
      <c r="G12" s="281">
        <v>5</v>
      </c>
      <c r="H12" s="281">
        <v>5</v>
      </c>
      <c r="I12" s="281">
        <v>5</v>
      </c>
      <c r="J12" s="281">
        <v>5</v>
      </c>
      <c r="K12" s="281">
        <v>5</v>
      </c>
      <c r="L12" s="281">
        <v>5</v>
      </c>
      <c r="M12" s="281">
        <v>5</v>
      </c>
      <c r="N12" s="281">
        <v>5</v>
      </c>
      <c r="O12" s="281">
        <v>5</v>
      </c>
      <c r="P12" s="281">
        <v>5</v>
      </c>
      <c r="Q12" s="281">
        <v>5</v>
      </c>
      <c r="R12" s="281">
        <v>5</v>
      </c>
      <c r="S12" s="281">
        <v>5</v>
      </c>
      <c r="T12" s="281"/>
      <c r="U12" s="281"/>
      <c r="V12" s="269"/>
    </row>
    <row r="13" spans="1:22" s="137" customFormat="1">
      <c r="A13" s="279"/>
      <c r="B13" s="280"/>
      <c r="C13" s="281">
        <v>80</v>
      </c>
      <c r="D13" s="282"/>
      <c r="E13" s="283">
        <f>E12*100/D12</f>
        <v>100</v>
      </c>
      <c r="F13" s="282"/>
      <c r="G13" s="283">
        <f>G12*100/F12</f>
        <v>100</v>
      </c>
      <c r="H13" s="282"/>
      <c r="I13" s="283">
        <f>I12*100/H12</f>
        <v>100</v>
      </c>
      <c r="J13" s="282"/>
      <c r="K13" s="283">
        <f>K12*100/J12</f>
        <v>100</v>
      </c>
      <c r="L13" s="282"/>
      <c r="M13" s="283">
        <f>M12*100/L12</f>
        <v>100</v>
      </c>
      <c r="N13" s="282"/>
      <c r="O13" s="283">
        <f>O12*100/N12</f>
        <v>100</v>
      </c>
      <c r="P13" s="282"/>
      <c r="Q13" s="283">
        <f>Q12*100/P12</f>
        <v>100</v>
      </c>
      <c r="R13" s="282"/>
      <c r="S13" s="283">
        <f>S12*100/R12</f>
        <v>100</v>
      </c>
      <c r="T13" s="282"/>
      <c r="U13" s="283"/>
      <c r="V13" s="269"/>
    </row>
    <row r="14" spans="1:22" s="174" customFormat="1">
      <c r="A14" s="284"/>
      <c r="B14" s="285" t="s">
        <v>262</v>
      </c>
      <c r="C14" s="286" t="s">
        <v>18</v>
      </c>
      <c r="D14" s="282">
        <v>10307</v>
      </c>
      <c r="E14" s="282">
        <v>9564</v>
      </c>
      <c r="F14" s="287">
        <v>10470</v>
      </c>
      <c r="G14" s="282">
        <v>10220</v>
      </c>
      <c r="H14" s="282">
        <v>6857</v>
      </c>
      <c r="I14" s="282">
        <v>6253</v>
      </c>
      <c r="J14" s="287">
        <v>11906</v>
      </c>
      <c r="K14" s="282">
        <v>11486</v>
      </c>
      <c r="L14" s="282">
        <v>3062</v>
      </c>
      <c r="M14" s="282">
        <v>2809</v>
      </c>
      <c r="N14" s="282">
        <v>12852</v>
      </c>
      <c r="O14" s="282">
        <v>11838</v>
      </c>
      <c r="P14" s="288">
        <v>9714</v>
      </c>
      <c r="Q14" s="282">
        <v>8841</v>
      </c>
      <c r="R14" s="282">
        <v>4988</v>
      </c>
      <c r="S14" s="282">
        <v>4585</v>
      </c>
      <c r="T14" s="289">
        <f>F14+H14+J14+L14+N14+P14+R14+D14</f>
        <v>70156</v>
      </c>
      <c r="U14" s="282">
        <f>G14+I14+K14+M14+O14+Q14+S14+E14</f>
        <v>65596</v>
      </c>
    </row>
    <row r="15" spans="1:22" s="174" customFormat="1">
      <c r="A15" s="284"/>
      <c r="B15" s="285" t="s">
        <v>263</v>
      </c>
      <c r="C15" s="282">
        <v>80</v>
      </c>
      <c r="D15" s="282"/>
      <c r="E15" s="283">
        <f>E14*100/D14</f>
        <v>92.791306878820222</v>
      </c>
      <c r="F15" s="282"/>
      <c r="G15" s="283">
        <f>G14*100/F14</f>
        <v>97.612225405921677</v>
      </c>
      <c r="H15" s="282"/>
      <c r="I15" s="283">
        <f>I14*100/H14</f>
        <v>91.191483155899078</v>
      </c>
      <c r="J15" s="282"/>
      <c r="K15" s="283">
        <f>K14*100/J14</f>
        <v>96.472366873845118</v>
      </c>
      <c r="L15" s="282"/>
      <c r="M15" s="283">
        <f>M14*100/L14</f>
        <v>91.73742651861528</v>
      </c>
      <c r="N15" s="282"/>
      <c r="O15" s="283">
        <f>O14*100/N14</f>
        <v>92.110177404295058</v>
      </c>
      <c r="P15" s="282"/>
      <c r="Q15" s="283">
        <f>Q14*100/P14</f>
        <v>91.012970969734397</v>
      </c>
      <c r="R15" s="282"/>
      <c r="S15" s="283">
        <f>S14*100/R14</f>
        <v>91.920609462710502</v>
      </c>
      <c r="T15" s="282"/>
      <c r="U15" s="283">
        <f>U14*100/T14</f>
        <v>93.500199555276808</v>
      </c>
    </row>
    <row r="16" spans="1:22" s="174" customFormat="1">
      <c r="A16" s="284"/>
      <c r="B16" s="290" t="s">
        <v>264</v>
      </c>
      <c r="C16" s="282" t="s">
        <v>265</v>
      </c>
      <c r="D16" s="282">
        <v>2</v>
      </c>
      <c r="E16" s="282">
        <v>2</v>
      </c>
      <c r="F16" s="288">
        <v>2</v>
      </c>
      <c r="G16" s="282">
        <v>5</v>
      </c>
      <c r="H16" s="282">
        <v>2</v>
      </c>
      <c r="I16" s="282">
        <v>2</v>
      </c>
      <c r="J16" s="288">
        <v>2</v>
      </c>
      <c r="K16" s="282">
        <v>5</v>
      </c>
      <c r="L16" s="282">
        <v>2</v>
      </c>
      <c r="M16" s="282">
        <v>3</v>
      </c>
      <c r="N16" s="282">
        <v>2</v>
      </c>
      <c r="O16" s="282">
        <v>4</v>
      </c>
      <c r="P16" s="288">
        <v>2</v>
      </c>
      <c r="Q16" s="282">
        <v>3</v>
      </c>
      <c r="R16" s="282">
        <v>2</v>
      </c>
      <c r="S16" s="282">
        <v>3</v>
      </c>
      <c r="T16" s="289">
        <f>F16+H16+J16+L16+N16+P16+R16+D16</f>
        <v>16</v>
      </c>
      <c r="U16" s="282">
        <f>G16+I16+K16+M16+O16+Q16+S16+E16</f>
        <v>27</v>
      </c>
    </row>
    <row r="17" spans="1:21" s="174" customFormat="1">
      <c r="A17" s="284"/>
      <c r="B17" s="290" t="s">
        <v>266</v>
      </c>
      <c r="C17" s="282" t="s">
        <v>267</v>
      </c>
      <c r="D17" s="282"/>
      <c r="E17" s="283">
        <f>E16*100/D16</f>
        <v>100</v>
      </c>
      <c r="F17" s="282"/>
      <c r="G17" s="283">
        <f>G16*100/F16</f>
        <v>250</v>
      </c>
      <c r="H17" s="282"/>
      <c r="I17" s="283">
        <f>I16*100/H16</f>
        <v>100</v>
      </c>
      <c r="J17" s="282"/>
      <c r="K17" s="283">
        <f>K16*100/J16</f>
        <v>250</v>
      </c>
      <c r="L17" s="282"/>
      <c r="M17" s="283">
        <f>M16*100/L16</f>
        <v>150</v>
      </c>
      <c r="N17" s="282"/>
      <c r="O17" s="283">
        <f>O16*100/N16</f>
        <v>200</v>
      </c>
      <c r="P17" s="282"/>
      <c r="Q17" s="283">
        <f>Q16*100/P16</f>
        <v>150</v>
      </c>
      <c r="R17" s="282"/>
      <c r="S17" s="283">
        <f>S16*100/R16</f>
        <v>150</v>
      </c>
      <c r="T17" s="282"/>
      <c r="U17" s="283">
        <f>U16*100/T16</f>
        <v>168.75</v>
      </c>
    </row>
    <row r="18" spans="1:21" s="174" customFormat="1">
      <c r="A18" s="291"/>
      <c r="B18" s="292"/>
      <c r="C18" s="293"/>
      <c r="D18" s="294"/>
      <c r="E18" s="295"/>
      <c r="F18" s="294"/>
      <c r="G18" s="295"/>
      <c r="H18" s="294"/>
      <c r="I18" s="295"/>
      <c r="J18" s="294"/>
      <c r="K18" s="295"/>
      <c r="L18" s="294"/>
      <c r="M18" s="295"/>
      <c r="N18" s="294"/>
      <c r="O18" s="295"/>
      <c r="P18" s="294"/>
      <c r="Q18" s="295"/>
      <c r="R18" s="294"/>
      <c r="S18" s="295"/>
      <c r="T18" s="294"/>
      <c r="U18" s="295"/>
    </row>
    <row r="19" spans="1:21">
      <c r="A19" s="6" t="s">
        <v>34</v>
      </c>
      <c r="B19" s="71" t="s">
        <v>268</v>
      </c>
      <c r="C19" s="7" t="s">
        <v>45</v>
      </c>
      <c r="D19" s="63">
        <v>665</v>
      </c>
      <c r="E19" s="63">
        <v>60</v>
      </c>
      <c r="F19" s="63">
        <v>479</v>
      </c>
      <c r="G19" s="63">
        <v>19</v>
      </c>
      <c r="H19" s="63">
        <v>577</v>
      </c>
      <c r="I19" s="63">
        <v>19</v>
      </c>
      <c r="J19" s="63">
        <v>542</v>
      </c>
      <c r="K19" s="63">
        <v>8</v>
      </c>
      <c r="L19" s="63">
        <v>322</v>
      </c>
      <c r="M19" s="63">
        <v>19</v>
      </c>
      <c r="N19" s="63">
        <v>725</v>
      </c>
      <c r="O19" s="63">
        <v>20</v>
      </c>
      <c r="P19" s="63">
        <v>1265</v>
      </c>
      <c r="Q19" s="63">
        <v>17</v>
      </c>
      <c r="R19" s="63">
        <v>94</v>
      </c>
      <c r="S19" s="63">
        <v>1</v>
      </c>
      <c r="T19" s="63">
        <f>D19+F19+H19+J19+L19+N19+P19+R19</f>
        <v>4669</v>
      </c>
      <c r="U19" s="63">
        <f>E19+G19+I19+K19+M19+O19+Q19+S19</f>
        <v>163</v>
      </c>
    </row>
    <row r="20" spans="1:21">
      <c r="A20" s="36"/>
      <c r="B20" s="37" t="s">
        <v>269</v>
      </c>
      <c r="C20" s="38" t="s">
        <v>18</v>
      </c>
      <c r="D20" s="296"/>
      <c r="E20" s="297">
        <f>E19*100/D19</f>
        <v>9.022556390977444</v>
      </c>
      <c r="F20" s="296"/>
      <c r="G20" s="297">
        <f>G19*100/F19</f>
        <v>3.9665970772442587</v>
      </c>
      <c r="H20" s="296"/>
      <c r="I20" s="297">
        <f>I19*100/H19</f>
        <v>3.2928942807625652</v>
      </c>
      <c r="J20" s="296"/>
      <c r="K20" s="297">
        <f>K19*100/J19</f>
        <v>1.4760147601476015</v>
      </c>
      <c r="L20" s="296"/>
      <c r="M20" s="297">
        <f>M19*100/L19</f>
        <v>5.9006211180124222</v>
      </c>
      <c r="N20" s="296"/>
      <c r="O20" s="297">
        <f>O19*100/N19</f>
        <v>2.7586206896551726</v>
      </c>
      <c r="P20" s="296"/>
      <c r="Q20" s="297">
        <f>Q19*100/P19</f>
        <v>1.3438735177865613</v>
      </c>
      <c r="R20" s="296"/>
      <c r="S20" s="297">
        <f>S19*100/R19</f>
        <v>1.0638297872340425</v>
      </c>
      <c r="T20" s="296"/>
      <c r="U20" s="297">
        <f>U19*100/T19</f>
        <v>3.4911115870636111</v>
      </c>
    </row>
    <row r="21" spans="1:21">
      <c r="A21" s="36"/>
      <c r="B21" s="37"/>
      <c r="C21" s="13">
        <v>5</v>
      </c>
      <c r="D21" s="298"/>
      <c r="E21" s="299"/>
      <c r="F21" s="298"/>
      <c r="G21" s="300"/>
      <c r="H21" s="298"/>
      <c r="I21" s="300"/>
      <c r="J21" s="298"/>
      <c r="K21" s="300"/>
      <c r="L21" s="298"/>
      <c r="M21" s="299"/>
      <c r="N21" s="298"/>
      <c r="O21" s="300"/>
      <c r="P21" s="298"/>
      <c r="Q21" s="300"/>
      <c r="R21" s="298"/>
      <c r="S21" s="300"/>
      <c r="T21" s="298"/>
      <c r="U21" s="300"/>
    </row>
    <row r="22" spans="1:21">
      <c r="A22" s="6" t="s">
        <v>41</v>
      </c>
      <c r="B22" s="71" t="s">
        <v>270</v>
      </c>
      <c r="C22" s="7" t="s">
        <v>45</v>
      </c>
      <c r="D22" s="273">
        <v>7353</v>
      </c>
      <c r="E22" s="274">
        <v>905</v>
      </c>
      <c r="F22" s="63">
        <v>7494</v>
      </c>
      <c r="G22" s="63">
        <v>132</v>
      </c>
      <c r="H22" s="63">
        <v>3686</v>
      </c>
      <c r="I22" s="63">
        <v>206</v>
      </c>
      <c r="J22" s="63">
        <v>9363</v>
      </c>
      <c r="K22" s="63">
        <v>355</v>
      </c>
      <c r="L22" s="63">
        <v>2046</v>
      </c>
      <c r="M22" s="63">
        <v>187</v>
      </c>
      <c r="N22" s="63">
        <v>7075</v>
      </c>
      <c r="O22" s="63">
        <v>244</v>
      </c>
      <c r="P22" s="63">
        <v>9107</v>
      </c>
      <c r="Q22" s="63">
        <v>232</v>
      </c>
      <c r="R22" s="63">
        <v>2798</v>
      </c>
      <c r="S22" s="63">
        <v>95</v>
      </c>
      <c r="T22" s="63">
        <f>D22+F22+H22+J22+L22+N22+P22+R22</f>
        <v>48922</v>
      </c>
      <c r="U22" s="63">
        <f>E22+G22+I22+K22+M22+O22+Q22+S22</f>
        <v>2356</v>
      </c>
    </row>
    <row r="23" spans="1:21">
      <c r="A23" s="36"/>
      <c r="B23" s="37" t="s">
        <v>49</v>
      </c>
      <c r="C23" s="38" t="s">
        <v>18</v>
      </c>
      <c r="D23" s="296"/>
      <c r="E23" s="297">
        <f>E22*100/D22</f>
        <v>12.307901536787705</v>
      </c>
      <c r="F23" s="296"/>
      <c r="G23" s="297">
        <f>G22*100/F22</f>
        <v>1.7614091273018415</v>
      </c>
      <c r="H23" s="296"/>
      <c r="I23" s="297">
        <f>I22*100/H22</f>
        <v>5.5887140531741721</v>
      </c>
      <c r="J23" s="296"/>
      <c r="K23" s="297">
        <f>K22*100/J22</f>
        <v>3.7915198120260598</v>
      </c>
      <c r="L23" s="296"/>
      <c r="M23" s="297">
        <f>M22*100/L22</f>
        <v>9.1397849462365599</v>
      </c>
      <c r="N23" s="296"/>
      <c r="O23" s="297">
        <f>O22*100/N22</f>
        <v>3.4487632508833923</v>
      </c>
      <c r="P23" s="296"/>
      <c r="Q23" s="297">
        <f>Q22*100/P22</f>
        <v>2.5474909410343693</v>
      </c>
      <c r="R23" s="296"/>
      <c r="S23" s="297">
        <f>S22*100/R22</f>
        <v>3.3952823445318083</v>
      </c>
      <c r="U23" s="297">
        <f>U22*100/T22</f>
        <v>4.8158292792608641</v>
      </c>
    </row>
    <row r="24" spans="1:21">
      <c r="A24" s="36"/>
      <c r="B24" s="10"/>
      <c r="C24" s="13">
        <v>10</v>
      </c>
      <c r="D24" s="298"/>
      <c r="E24" s="299"/>
      <c r="F24" s="298"/>
      <c r="G24" s="300"/>
      <c r="H24" s="298"/>
      <c r="I24" s="300"/>
      <c r="J24" s="298"/>
      <c r="K24" s="300"/>
      <c r="L24" s="298"/>
      <c r="M24" s="300"/>
      <c r="N24" s="298"/>
      <c r="O24" s="300"/>
      <c r="P24" s="298"/>
      <c r="Q24" s="300"/>
      <c r="R24" s="298"/>
      <c r="S24" s="300"/>
      <c r="T24" s="298"/>
      <c r="U24" s="300"/>
    </row>
    <row r="25" spans="1:21">
      <c r="A25" s="6" t="s">
        <v>271</v>
      </c>
      <c r="B25" s="71" t="s">
        <v>35</v>
      </c>
      <c r="C25" s="7" t="s">
        <v>18</v>
      </c>
      <c r="D25" s="301">
        <v>19266</v>
      </c>
      <c r="E25" s="302">
        <v>14135</v>
      </c>
      <c r="F25" s="302">
        <v>21431</v>
      </c>
      <c r="G25" s="302">
        <v>19748</v>
      </c>
      <c r="H25" s="302">
        <v>15534</v>
      </c>
      <c r="I25" s="302">
        <v>12739</v>
      </c>
      <c r="J25" s="302">
        <v>27564</v>
      </c>
      <c r="K25" s="302">
        <v>18561</v>
      </c>
      <c r="L25" s="302">
        <v>7035</v>
      </c>
      <c r="M25" s="302">
        <v>4858</v>
      </c>
      <c r="N25" s="302">
        <v>23743</v>
      </c>
      <c r="O25" s="302">
        <v>19510</v>
      </c>
      <c r="P25" s="302">
        <v>22459</v>
      </c>
      <c r="Q25" s="302">
        <v>14746</v>
      </c>
      <c r="R25" s="302">
        <v>9517</v>
      </c>
      <c r="S25" s="302">
        <v>6747</v>
      </c>
      <c r="T25" s="302">
        <v>146549</v>
      </c>
      <c r="U25" s="303">
        <v>111044</v>
      </c>
    </row>
    <row r="26" spans="1:21">
      <c r="A26" s="36" t="s">
        <v>37</v>
      </c>
      <c r="B26" s="37" t="s">
        <v>38</v>
      </c>
      <c r="C26" s="38">
        <v>90</v>
      </c>
      <c r="D26" s="304"/>
      <c r="E26" s="297">
        <f>E25*100/D25</f>
        <v>73.367590574068302</v>
      </c>
      <c r="F26" s="297"/>
      <c r="G26" s="297">
        <f>G25*100/F25</f>
        <v>92.146890019131163</v>
      </c>
      <c r="H26" s="297"/>
      <c r="I26" s="297">
        <f>I25*100/H25</f>
        <v>82.007209990987505</v>
      </c>
      <c r="J26" s="297"/>
      <c r="K26" s="297">
        <f>K25*100/J25</f>
        <v>67.337831954723555</v>
      </c>
      <c r="L26" s="297"/>
      <c r="M26" s="297">
        <f>M25*100/L25</f>
        <v>69.054726368159209</v>
      </c>
      <c r="N26" s="297"/>
      <c r="O26" s="297">
        <f>O25*100/N25</f>
        <v>82.171587415238179</v>
      </c>
      <c r="P26" s="297"/>
      <c r="Q26" s="297">
        <f>Q25*100/P25</f>
        <v>65.657420187897941</v>
      </c>
      <c r="R26" s="297"/>
      <c r="S26" s="297">
        <f>S25*100/R25</f>
        <v>70.894189345381946</v>
      </c>
      <c r="T26" s="297"/>
      <c r="U26" s="297">
        <f>U25*100/T25</f>
        <v>75.772608479075259</v>
      </c>
    </row>
    <row r="27" spans="1:21">
      <c r="A27" s="36" t="s">
        <v>130</v>
      </c>
      <c r="B27" s="10" t="s">
        <v>40</v>
      </c>
      <c r="C27" s="13"/>
      <c r="D27" s="305"/>
      <c r="E27" s="306"/>
      <c r="F27" s="307"/>
      <c r="G27" s="308"/>
      <c r="H27" s="307"/>
      <c r="I27" s="306"/>
      <c r="J27" s="307"/>
      <c r="K27" s="306"/>
      <c r="L27" s="307"/>
      <c r="M27" s="306"/>
      <c r="N27" s="307"/>
      <c r="O27" s="306"/>
      <c r="P27" s="307"/>
      <c r="Q27" s="306"/>
      <c r="R27" s="307"/>
      <c r="S27" s="306"/>
      <c r="T27" s="307"/>
      <c r="U27" s="306"/>
    </row>
    <row r="28" spans="1:21">
      <c r="A28" s="6" t="s">
        <v>272</v>
      </c>
      <c r="B28" s="71" t="s">
        <v>35</v>
      </c>
      <c r="C28" s="7" t="s">
        <v>18</v>
      </c>
      <c r="D28" s="309">
        <v>15693</v>
      </c>
      <c r="E28" s="310">
        <v>13179</v>
      </c>
      <c r="F28" s="310">
        <v>17908</v>
      </c>
      <c r="G28" s="310">
        <v>16935</v>
      </c>
      <c r="H28" s="310">
        <v>13465</v>
      </c>
      <c r="I28" s="310">
        <v>11817</v>
      </c>
      <c r="J28" s="310">
        <v>23204</v>
      </c>
      <c r="K28" s="310">
        <v>18930</v>
      </c>
      <c r="L28" s="310">
        <v>5455</v>
      </c>
      <c r="M28" s="310">
        <v>4368</v>
      </c>
      <c r="N28" s="310">
        <v>20528</v>
      </c>
      <c r="O28" s="310">
        <v>18073</v>
      </c>
      <c r="P28" s="310">
        <v>19376</v>
      </c>
      <c r="Q28" s="310">
        <v>14938</v>
      </c>
      <c r="R28" s="310">
        <v>8091</v>
      </c>
      <c r="S28" s="310">
        <v>6451</v>
      </c>
      <c r="T28" s="310">
        <v>123720</v>
      </c>
      <c r="U28" s="311">
        <v>104691</v>
      </c>
    </row>
    <row r="29" spans="1:21">
      <c r="A29" s="36" t="s">
        <v>37</v>
      </c>
      <c r="B29" s="37" t="s">
        <v>42</v>
      </c>
      <c r="C29" s="38">
        <v>90</v>
      </c>
      <c r="D29" s="304"/>
      <c r="E29" s="297">
        <f>E28*100/D28</f>
        <v>83.980118524182757</v>
      </c>
      <c r="F29" s="297"/>
      <c r="G29" s="297">
        <f>G28*100/F28</f>
        <v>94.566674112128652</v>
      </c>
      <c r="H29" s="297"/>
      <c r="I29" s="297">
        <f>I28*100/H28</f>
        <v>87.760861492759005</v>
      </c>
      <c r="J29" s="297"/>
      <c r="K29" s="297">
        <f>K28*100/J28</f>
        <v>81.580761937596961</v>
      </c>
      <c r="L29" s="297"/>
      <c r="M29" s="297">
        <f>M28*100/L28</f>
        <v>80.073327222731436</v>
      </c>
      <c r="N29" s="297"/>
      <c r="O29" s="297">
        <f>O28*100/N28</f>
        <v>88.040724863600929</v>
      </c>
      <c r="P29" s="297"/>
      <c r="Q29" s="297">
        <f>Q28*100/P28</f>
        <v>77.095375722543352</v>
      </c>
      <c r="R29" s="297"/>
      <c r="S29" s="297">
        <f>S28*100/R28</f>
        <v>79.730564825114328</v>
      </c>
      <c r="T29" s="297"/>
      <c r="U29" s="297">
        <f>U28*100/T28</f>
        <v>84.619301648884573</v>
      </c>
    </row>
    <row r="30" spans="1:21">
      <c r="A30" s="36" t="s">
        <v>135</v>
      </c>
      <c r="B30" s="10"/>
      <c r="C30" s="13"/>
      <c r="D30" s="305"/>
      <c r="E30" s="306"/>
      <c r="F30" s="307"/>
      <c r="G30" s="308"/>
      <c r="H30" s="307"/>
      <c r="I30" s="306"/>
      <c r="J30" s="307"/>
      <c r="K30" s="306"/>
      <c r="L30" s="307"/>
      <c r="M30" s="306"/>
      <c r="N30" s="307"/>
      <c r="O30" s="306"/>
      <c r="P30" s="307"/>
      <c r="Q30" s="306"/>
      <c r="R30" s="307"/>
      <c r="S30" s="306"/>
      <c r="T30" s="307"/>
      <c r="U30" s="306"/>
    </row>
    <row r="31" spans="1:21">
      <c r="A31" s="6" t="s">
        <v>254</v>
      </c>
      <c r="B31" s="107" t="s">
        <v>273</v>
      </c>
      <c r="C31" s="38"/>
      <c r="D31" s="38"/>
      <c r="E31" s="143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>
        <v>20</v>
      </c>
      <c r="U31" s="38">
        <v>0</v>
      </c>
    </row>
    <row r="32" spans="1:21">
      <c r="A32" s="36"/>
      <c r="B32" s="107"/>
      <c r="C32" s="38"/>
      <c r="D32" s="38"/>
      <c r="E32" s="143"/>
      <c r="F32" s="420" t="s">
        <v>274</v>
      </c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17"/>
      <c r="R32" s="38"/>
      <c r="S32" s="38"/>
      <c r="T32" s="38"/>
      <c r="U32" s="312"/>
    </row>
    <row r="33" spans="1:22" ht="24">
      <c r="A33" s="6" t="s">
        <v>43</v>
      </c>
      <c r="B33" s="71" t="s">
        <v>275</v>
      </c>
      <c r="C33" s="7" t="s">
        <v>276</v>
      </c>
      <c r="D33" s="313">
        <v>209</v>
      </c>
      <c r="E33" s="313">
        <v>5</v>
      </c>
      <c r="F33" s="314">
        <v>587</v>
      </c>
      <c r="G33" s="313">
        <v>0</v>
      </c>
      <c r="H33" s="313">
        <v>284</v>
      </c>
      <c r="I33" s="313">
        <v>0</v>
      </c>
      <c r="J33" s="314">
        <v>955</v>
      </c>
      <c r="K33" s="313">
        <v>0</v>
      </c>
      <c r="L33" s="313">
        <v>155</v>
      </c>
      <c r="M33" s="313">
        <v>0</v>
      </c>
      <c r="N33" s="313">
        <v>621</v>
      </c>
      <c r="O33" s="313">
        <v>0</v>
      </c>
      <c r="P33" s="314">
        <v>865</v>
      </c>
      <c r="Q33" s="313">
        <v>0</v>
      </c>
      <c r="R33" s="313">
        <v>210</v>
      </c>
      <c r="S33" s="313">
        <v>0</v>
      </c>
      <c r="T33" s="315">
        <f>D33+F33+H33+J33+L33+N33+P33+R33</f>
        <v>3886</v>
      </c>
      <c r="U33" s="313">
        <f>G33+I33+K33+M33+O33+Q33+S33+E33</f>
        <v>5</v>
      </c>
    </row>
    <row r="34" spans="1:22" ht="24">
      <c r="A34" s="36" t="s">
        <v>147</v>
      </c>
      <c r="B34" s="108" t="s">
        <v>277</v>
      </c>
      <c r="C34" s="38"/>
      <c r="D34" s="316"/>
      <c r="E34" s="317">
        <f>E33*100/D33</f>
        <v>2.3923444976076556</v>
      </c>
      <c r="F34" s="316"/>
      <c r="G34" s="317">
        <f>G33*100/F33</f>
        <v>0</v>
      </c>
      <c r="H34" s="316"/>
      <c r="I34" s="317">
        <f>I33*100/H33</f>
        <v>0</v>
      </c>
      <c r="J34" s="316"/>
      <c r="K34" s="317">
        <f>K33*100/J33</f>
        <v>0</v>
      </c>
      <c r="L34" s="316"/>
      <c r="M34" s="317">
        <f>M33*100/L33</f>
        <v>0</v>
      </c>
      <c r="N34" s="316"/>
      <c r="O34" s="317">
        <f>O33*100/N33</f>
        <v>0</v>
      </c>
      <c r="P34" s="316"/>
      <c r="Q34" s="317">
        <f>Q33*100/P33</f>
        <v>0</v>
      </c>
      <c r="R34" s="316"/>
      <c r="S34" s="317">
        <f>S33*100/R33</f>
        <v>0</v>
      </c>
      <c r="T34" s="316"/>
      <c r="U34" s="317">
        <f>U33*100/T33</f>
        <v>0.12866700977869275</v>
      </c>
    </row>
    <row r="35" spans="1:22">
      <c r="A35" s="36"/>
      <c r="B35" s="211" t="s">
        <v>149</v>
      </c>
      <c r="C35" s="38"/>
      <c r="D35" s="280">
        <v>141</v>
      </c>
      <c r="E35" s="318">
        <v>1</v>
      </c>
      <c r="F35" s="319">
        <f>E35*100/D35</f>
        <v>0.70921985815602839</v>
      </c>
      <c r="G35" s="281"/>
      <c r="H35" s="281"/>
      <c r="I35" s="320"/>
      <c r="J35" s="281"/>
      <c r="K35" s="280"/>
      <c r="L35" s="280"/>
      <c r="M35" s="319"/>
      <c r="N35" s="281"/>
      <c r="O35" s="318"/>
      <c r="P35" s="281"/>
      <c r="Q35" s="281"/>
      <c r="R35" s="281"/>
      <c r="S35" s="280"/>
      <c r="T35" s="280"/>
      <c r="U35" s="321"/>
    </row>
    <row r="36" spans="1:22">
      <c r="A36" s="36"/>
      <c r="B36" s="211" t="s">
        <v>150</v>
      </c>
      <c r="C36" s="38"/>
      <c r="D36" s="280">
        <v>19</v>
      </c>
      <c r="E36" s="280">
        <v>1</v>
      </c>
      <c r="F36" s="319">
        <f>E36*100/D36</f>
        <v>5.2631578947368425</v>
      </c>
      <c r="G36" s="281"/>
      <c r="H36" s="281"/>
      <c r="I36" s="320"/>
      <c r="J36" s="281"/>
      <c r="K36" s="322"/>
      <c r="L36" s="322"/>
      <c r="M36" s="323"/>
      <c r="N36" s="281"/>
      <c r="O36" s="318"/>
      <c r="P36" s="281"/>
      <c r="Q36" s="437" t="s">
        <v>151</v>
      </c>
      <c r="R36" s="438"/>
      <c r="S36" s="439"/>
      <c r="T36" s="150">
        <v>0.14000000000000001</v>
      </c>
      <c r="U36" s="150">
        <v>0.13</v>
      </c>
    </row>
    <row r="37" spans="1:22">
      <c r="A37" s="36"/>
      <c r="B37" s="211" t="s">
        <v>153</v>
      </c>
      <c r="C37" s="38"/>
      <c r="D37" s="324">
        <v>43</v>
      </c>
      <c r="E37" s="324">
        <v>3</v>
      </c>
      <c r="F37" s="325">
        <f>E37*100/D37</f>
        <v>6.9767441860465116</v>
      </c>
      <c r="G37" s="281"/>
      <c r="H37" s="281"/>
      <c r="I37" s="326"/>
      <c r="J37" s="307"/>
      <c r="K37" s="324"/>
      <c r="L37" s="324"/>
      <c r="M37" s="325"/>
      <c r="N37" s="281"/>
      <c r="O37" s="318"/>
      <c r="P37" s="281"/>
      <c r="Q37" s="32"/>
      <c r="R37" s="32"/>
      <c r="S37" s="31"/>
      <c r="T37" s="31"/>
      <c r="U37" s="35"/>
    </row>
    <row r="38" spans="1:22" s="137" customFormat="1" ht="24">
      <c r="A38" s="6" t="s">
        <v>47</v>
      </c>
      <c r="B38" s="207" t="s">
        <v>278</v>
      </c>
      <c r="C38" s="7" t="s">
        <v>18</v>
      </c>
      <c r="D38" s="327">
        <v>17.309999999999999</v>
      </c>
      <c r="E38" s="328">
        <v>7.73</v>
      </c>
      <c r="F38" s="329">
        <v>18.079999999999998</v>
      </c>
      <c r="G38" s="328">
        <v>7.75</v>
      </c>
      <c r="H38" s="330">
        <v>12.68</v>
      </c>
      <c r="I38" s="330">
        <v>22.18</v>
      </c>
      <c r="J38" s="329">
        <v>13.54</v>
      </c>
      <c r="K38" s="328">
        <v>31.6</v>
      </c>
      <c r="L38" s="331">
        <v>24.73</v>
      </c>
      <c r="M38" s="331">
        <v>24.89</v>
      </c>
      <c r="N38" s="328">
        <v>4.45</v>
      </c>
      <c r="O38" s="328">
        <v>8.86</v>
      </c>
      <c r="P38" s="329">
        <v>19.010000000000002</v>
      </c>
      <c r="Q38" s="328">
        <v>3.45</v>
      </c>
      <c r="R38" s="328">
        <v>5.03</v>
      </c>
      <c r="S38" s="330">
        <v>10.02</v>
      </c>
      <c r="T38" s="330">
        <v>13.72</v>
      </c>
      <c r="U38" s="328">
        <v>12.81</v>
      </c>
      <c r="V38" s="137" t="s">
        <v>279</v>
      </c>
    </row>
    <row r="39" spans="1:22" s="137" customFormat="1" ht="24">
      <c r="A39" s="36"/>
      <c r="B39" s="107" t="s">
        <v>280</v>
      </c>
      <c r="C39" s="38">
        <v>1</v>
      </c>
      <c r="D39" s="332"/>
      <c r="E39" s="76">
        <f>(E38-D38)*100/D38</f>
        <v>-55.34373194685152</v>
      </c>
      <c r="F39" s="333"/>
      <c r="G39" s="76">
        <f>(G38-F38)*100/F38</f>
        <v>-57.134955752212385</v>
      </c>
      <c r="H39" s="334"/>
      <c r="I39" s="335">
        <f>(I38-H38)*100/H38</f>
        <v>74.921135646687702</v>
      </c>
      <c r="J39" s="334"/>
      <c r="K39" s="75">
        <f>(K38-J38)*100/J38</f>
        <v>133.38257016248156</v>
      </c>
      <c r="L39" s="334"/>
      <c r="M39" s="335">
        <f>(M38-L38)*100/L38</f>
        <v>0.6469874646178736</v>
      </c>
      <c r="N39" s="334"/>
      <c r="O39" s="75">
        <f>(O38-N38)*100/N38</f>
        <v>99.101123595505598</v>
      </c>
      <c r="P39" s="334"/>
      <c r="Q39" s="76">
        <f>(Q38-P38)*100/P38</f>
        <v>-81.851657022619676</v>
      </c>
      <c r="R39" s="336"/>
      <c r="S39" s="75">
        <f>(S38-R38)*100/R38</f>
        <v>99.204771371769368</v>
      </c>
      <c r="T39" s="334"/>
      <c r="U39" s="337">
        <f>(U38-T38)*100/T38</f>
        <v>-6.6326530612244907</v>
      </c>
    </row>
    <row r="40" spans="1:22" s="137" customFormat="1">
      <c r="A40" s="9"/>
      <c r="B40" s="338"/>
      <c r="C40" s="13"/>
      <c r="D40" s="13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2" s="137" customFormat="1" ht="24">
      <c r="A41" s="36" t="s">
        <v>51</v>
      </c>
      <c r="B41" s="207" t="s">
        <v>281</v>
      </c>
      <c r="C41" s="38" t="s">
        <v>18</v>
      </c>
      <c r="D41" s="327">
        <v>13.46</v>
      </c>
      <c r="E41" s="331">
        <v>36.72</v>
      </c>
      <c r="F41" s="329">
        <v>20.67</v>
      </c>
      <c r="G41" s="330">
        <v>18.09</v>
      </c>
      <c r="H41" s="330">
        <v>25.36</v>
      </c>
      <c r="I41" s="330">
        <v>34.85</v>
      </c>
      <c r="J41" s="329">
        <v>24.83</v>
      </c>
      <c r="K41" s="330">
        <v>22.57</v>
      </c>
      <c r="L41" s="330">
        <v>37.1</v>
      </c>
      <c r="M41" s="330">
        <v>55.99</v>
      </c>
      <c r="N41" s="330">
        <v>11.87</v>
      </c>
      <c r="O41" s="330">
        <v>23.63</v>
      </c>
      <c r="P41" s="329">
        <v>13.82</v>
      </c>
      <c r="Q41" s="330">
        <v>24.18</v>
      </c>
      <c r="R41" s="328">
        <v>5.03</v>
      </c>
      <c r="S41" s="330">
        <v>25.06</v>
      </c>
      <c r="T41" s="330">
        <v>17.38</v>
      </c>
      <c r="U41" s="328">
        <v>27.75</v>
      </c>
      <c r="V41" s="137" t="s">
        <v>279</v>
      </c>
    </row>
    <row r="42" spans="1:22" s="137" customFormat="1" ht="24">
      <c r="A42" s="36"/>
      <c r="B42" s="107" t="s">
        <v>280</v>
      </c>
      <c r="C42" s="38">
        <v>2</v>
      </c>
      <c r="D42" s="332"/>
      <c r="E42" s="44">
        <f>(E41-D41)*100/D41</f>
        <v>172.80832095096582</v>
      </c>
      <c r="F42" s="156"/>
      <c r="G42" s="44">
        <f>(G41-F41)*100/F41</f>
        <v>-12.48185776487664</v>
      </c>
      <c r="H42" s="156"/>
      <c r="I42" s="44">
        <f>(I41-H41)*100/H41</f>
        <v>37.421135646687709</v>
      </c>
      <c r="J42" s="156"/>
      <c r="K42" s="44">
        <f>(K41-J41)*100/J41</f>
        <v>-9.1018928715263723</v>
      </c>
      <c r="L42" s="156"/>
      <c r="M42" s="44">
        <f>(M41-L41)*100/L41</f>
        <v>50.916442048517517</v>
      </c>
      <c r="N42" s="156"/>
      <c r="O42" s="44">
        <f>(O41-N41)*100/N41</f>
        <v>99.073294018534128</v>
      </c>
      <c r="P42" s="156"/>
      <c r="Q42" s="44">
        <f>(Q41-P41)*100/P41</f>
        <v>74.963820549927647</v>
      </c>
      <c r="R42" s="159"/>
      <c r="S42" s="44">
        <f>(S41-R41)*100/R41</f>
        <v>398.21073558648106</v>
      </c>
      <c r="T42" s="156"/>
      <c r="U42" s="44">
        <f>(U41-T41)*100/T41</f>
        <v>59.666283084004604</v>
      </c>
    </row>
    <row r="43" spans="1:22" s="137" customFormat="1" ht="24">
      <c r="A43" s="36"/>
      <c r="B43" s="339"/>
      <c r="C43" s="38"/>
      <c r="D43" s="332"/>
      <c r="E43" s="75"/>
      <c r="F43" s="334"/>
      <c r="G43" s="76"/>
      <c r="H43" s="334"/>
      <c r="I43" s="75"/>
      <c r="J43" s="334"/>
      <c r="K43" s="76"/>
      <c r="L43" s="334"/>
      <c r="M43" s="75"/>
      <c r="N43" s="334"/>
      <c r="O43" s="75"/>
      <c r="P43" s="334"/>
      <c r="Q43" s="75"/>
      <c r="R43" s="336"/>
      <c r="S43" s="75"/>
      <c r="T43" s="334"/>
      <c r="U43" s="75"/>
    </row>
    <row r="44" spans="1:22" s="137" customFormat="1" ht="24">
      <c r="A44" s="6" t="s">
        <v>57</v>
      </c>
      <c r="B44" s="207" t="s">
        <v>282</v>
      </c>
      <c r="C44" s="7" t="s">
        <v>146</v>
      </c>
      <c r="D44" s="327">
        <v>19266</v>
      </c>
      <c r="E44" s="331">
        <v>409</v>
      </c>
      <c r="F44" s="340">
        <v>21431</v>
      </c>
      <c r="G44" s="341">
        <v>234</v>
      </c>
      <c r="H44" s="341">
        <v>15534</v>
      </c>
      <c r="I44" s="341">
        <v>178</v>
      </c>
      <c r="J44" s="340">
        <v>27564</v>
      </c>
      <c r="K44" s="341">
        <v>257</v>
      </c>
      <c r="L44" s="341">
        <v>7035</v>
      </c>
      <c r="M44" s="341">
        <v>142</v>
      </c>
      <c r="N44" s="341">
        <v>23743</v>
      </c>
      <c r="O44" s="341">
        <v>170</v>
      </c>
      <c r="P44" s="340">
        <v>22459</v>
      </c>
      <c r="Q44" s="341">
        <v>153</v>
      </c>
      <c r="R44" s="328">
        <v>9517</v>
      </c>
      <c r="S44" s="330">
        <v>77</v>
      </c>
      <c r="T44" s="134">
        <f>F44+H44+J44+L44+N44+P44+R44+D44</f>
        <v>146549</v>
      </c>
      <c r="U44" s="110">
        <f>G44+I44+K44+M44+O44+Q44+S44+E44</f>
        <v>1620</v>
      </c>
      <c r="V44" s="137" t="s">
        <v>279</v>
      </c>
    </row>
    <row r="45" spans="1:22" s="137" customFormat="1" ht="24">
      <c r="A45" s="36"/>
      <c r="B45" s="107"/>
      <c r="C45" s="38">
        <v>4</v>
      </c>
      <c r="D45" s="332"/>
      <c r="E45" s="44">
        <f>E44*100/D44</f>
        <v>2.1229108273642687</v>
      </c>
      <c r="F45" s="156"/>
      <c r="G45" s="44">
        <f>G44*100/F44</f>
        <v>1.0918762540245439</v>
      </c>
      <c r="H45" s="156"/>
      <c r="I45" s="44">
        <f>I44*100/H44</f>
        <v>1.1458735676580405</v>
      </c>
      <c r="J45" s="156"/>
      <c r="K45" s="44">
        <f>K44*100/J44</f>
        <v>0.93237556232767382</v>
      </c>
      <c r="L45" s="156"/>
      <c r="M45" s="44">
        <f>M44*100/L44</f>
        <v>2.0184790334044065</v>
      </c>
      <c r="N45" s="156"/>
      <c r="O45" s="44">
        <f>O44*100/N44</f>
        <v>0.71600050541212146</v>
      </c>
      <c r="P45" s="156"/>
      <c r="Q45" s="44">
        <f>Q44*100/P44</f>
        <v>0.68124137316888556</v>
      </c>
      <c r="R45" s="159"/>
      <c r="S45" s="44">
        <f>S44*100/R44</f>
        <v>0.8090784911211516</v>
      </c>
      <c r="T45" s="114"/>
      <c r="U45" s="115">
        <f>U44*100/T44</f>
        <v>1.1054323127418133</v>
      </c>
    </row>
    <row r="46" spans="1:22" s="137" customFormat="1" ht="24">
      <c r="A46" s="36"/>
      <c r="B46" s="339"/>
      <c r="C46" s="38"/>
      <c r="D46" s="138"/>
      <c r="E46" s="76"/>
      <c r="F46" s="334"/>
      <c r="G46" s="76"/>
      <c r="H46" s="334"/>
      <c r="I46" s="76"/>
      <c r="J46" s="334"/>
      <c r="K46" s="76"/>
      <c r="L46" s="334"/>
      <c r="M46" s="76"/>
      <c r="N46" s="334"/>
      <c r="O46" s="76"/>
      <c r="P46" s="334"/>
      <c r="Q46" s="76"/>
      <c r="R46" s="336"/>
      <c r="S46" s="76"/>
      <c r="T46" s="10"/>
      <c r="U46" s="142"/>
    </row>
    <row r="47" spans="1:22" s="137" customFormat="1" ht="24">
      <c r="A47" s="6" t="s">
        <v>64</v>
      </c>
      <c r="B47" s="207" t="s">
        <v>283</v>
      </c>
      <c r="C47" s="7" t="s">
        <v>146</v>
      </c>
      <c r="D47" s="327">
        <v>15693</v>
      </c>
      <c r="E47" s="331">
        <v>1420</v>
      </c>
      <c r="F47" s="340">
        <v>17908</v>
      </c>
      <c r="G47" s="341">
        <v>644</v>
      </c>
      <c r="H47" s="341">
        <v>13465</v>
      </c>
      <c r="I47" s="341">
        <v>414</v>
      </c>
      <c r="J47" s="340">
        <v>23204</v>
      </c>
      <c r="K47" s="341">
        <v>669</v>
      </c>
      <c r="L47" s="341">
        <v>5455</v>
      </c>
      <c r="M47" s="341">
        <v>356</v>
      </c>
      <c r="N47" s="341">
        <v>20528</v>
      </c>
      <c r="O47" s="341">
        <v>513</v>
      </c>
      <c r="P47" s="340">
        <v>19376</v>
      </c>
      <c r="Q47" s="341">
        <v>366</v>
      </c>
      <c r="R47" s="328">
        <v>8091</v>
      </c>
      <c r="S47" s="342">
        <v>183</v>
      </c>
      <c r="T47" s="134">
        <f>F47+H47+J47+L47+N47+P47+R47+D47</f>
        <v>123720</v>
      </c>
      <c r="U47" s="110">
        <f>G47+I47+K47+M47+O47+Q47+S47+E47</f>
        <v>4565</v>
      </c>
      <c r="V47" s="137" t="s">
        <v>279</v>
      </c>
    </row>
    <row r="48" spans="1:22" s="137" customFormat="1" ht="24">
      <c r="A48" s="36"/>
      <c r="B48" s="107"/>
      <c r="C48" s="38">
        <v>8</v>
      </c>
      <c r="D48" s="332"/>
      <c r="E48" s="44">
        <f>E47*100/D47</f>
        <v>9.0486204040017846</v>
      </c>
      <c r="F48" s="156"/>
      <c r="G48" s="44">
        <f>G47*100/F47</f>
        <v>3.5961581416126869</v>
      </c>
      <c r="H48" s="156"/>
      <c r="I48" s="44">
        <f>I47*100/H47</f>
        <v>3.0746379502413665</v>
      </c>
      <c r="J48" s="156"/>
      <c r="K48" s="44">
        <f>K47*100/J47</f>
        <v>2.8831235993794175</v>
      </c>
      <c r="L48" s="156"/>
      <c r="M48" s="44">
        <f>M47*100/L47</f>
        <v>6.526122823098075</v>
      </c>
      <c r="N48" s="156"/>
      <c r="O48" s="44">
        <f>O47*100/N47</f>
        <v>2.4990257209664848</v>
      </c>
      <c r="P48" s="156"/>
      <c r="Q48" s="44">
        <f>Q47*100/P47</f>
        <v>1.888934764657308</v>
      </c>
      <c r="R48" s="159"/>
      <c r="S48" s="44">
        <f>S47*100/R47</f>
        <v>2.2617723396366332</v>
      </c>
      <c r="T48" s="114"/>
      <c r="U48" s="115">
        <f>U47*100/T47</f>
        <v>3.6897833818299386</v>
      </c>
    </row>
    <row r="49" spans="1:22" s="137" customFormat="1" ht="24">
      <c r="A49" s="36"/>
      <c r="B49" s="339"/>
      <c r="C49" s="38"/>
      <c r="D49" s="138"/>
      <c r="E49" s="343"/>
      <c r="F49" s="344"/>
      <c r="G49" s="168"/>
      <c r="H49" s="344"/>
      <c r="I49" s="168"/>
      <c r="J49" s="344"/>
      <c r="K49" s="168"/>
      <c r="L49" s="344"/>
      <c r="M49" s="168"/>
      <c r="N49" s="344"/>
      <c r="O49" s="168"/>
      <c r="P49" s="344"/>
      <c r="Q49" s="168"/>
      <c r="R49" s="345"/>
      <c r="S49" s="168"/>
      <c r="T49" s="117"/>
      <c r="U49" s="127"/>
    </row>
    <row r="50" spans="1:22" s="174" customFormat="1">
      <c r="A50" s="169" t="s">
        <v>284</v>
      </c>
      <c r="B50" s="131" t="s">
        <v>65</v>
      </c>
      <c r="C50" s="110" t="s">
        <v>18</v>
      </c>
      <c r="D50" s="346">
        <v>1512</v>
      </c>
      <c r="E50" s="347">
        <v>246</v>
      </c>
      <c r="F50" s="347">
        <v>1718</v>
      </c>
      <c r="G50" s="347">
        <v>1161</v>
      </c>
      <c r="H50" s="347">
        <v>1137</v>
      </c>
      <c r="I50" s="347">
        <v>706</v>
      </c>
      <c r="J50" s="347">
        <v>2329</v>
      </c>
      <c r="K50" s="347">
        <v>1188</v>
      </c>
      <c r="L50" s="347">
        <v>566</v>
      </c>
      <c r="M50" s="347">
        <v>271</v>
      </c>
      <c r="N50" s="347">
        <v>1205</v>
      </c>
      <c r="O50" s="347">
        <v>679</v>
      </c>
      <c r="P50" s="347">
        <v>1465</v>
      </c>
      <c r="Q50" s="347">
        <v>647</v>
      </c>
      <c r="R50" s="347">
        <v>515</v>
      </c>
      <c r="S50" s="347">
        <v>141</v>
      </c>
      <c r="T50" s="347">
        <f>D50+F50+H50+J50+L50+N50+P50+R50</f>
        <v>10447</v>
      </c>
      <c r="U50" s="347">
        <f>E50+G50+I50+K50+M50+O50+Q50+S50</f>
        <v>5039</v>
      </c>
      <c r="V50" s="348" t="s">
        <v>36</v>
      </c>
    </row>
    <row r="51" spans="1:22" s="174" customFormat="1">
      <c r="A51" s="175"/>
      <c r="B51" s="119" t="s">
        <v>66</v>
      </c>
      <c r="C51" s="349">
        <v>60</v>
      </c>
      <c r="D51" s="350"/>
      <c r="E51" s="351">
        <f>E50*100/D50</f>
        <v>16.269841269841269</v>
      </c>
      <c r="F51" s="351"/>
      <c r="G51" s="351">
        <f>G50*100/F50</f>
        <v>67.578579743888241</v>
      </c>
      <c r="H51" s="351"/>
      <c r="I51" s="351">
        <f>I50*100/H50</f>
        <v>62.093227792436238</v>
      </c>
      <c r="J51" s="351"/>
      <c r="K51" s="351">
        <f>K50*100/J50</f>
        <v>51.009016745384287</v>
      </c>
      <c r="L51" s="351"/>
      <c r="M51" s="351">
        <f>M50*100/L50</f>
        <v>47.879858657243815</v>
      </c>
      <c r="N51" s="351"/>
      <c r="O51" s="351">
        <f>O50*100/N50</f>
        <v>56.348547717842322</v>
      </c>
      <c r="P51" s="351"/>
      <c r="Q51" s="351">
        <f>Q50*100/P50</f>
        <v>44.163822525597269</v>
      </c>
      <c r="R51" s="351"/>
      <c r="S51" s="351">
        <f>S50*100/R50</f>
        <v>27.378640776699029</v>
      </c>
      <c r="T51" s="351"/>
      <c r="U51" s="351">
        <f>U50*100/T50</f>
        <v>48.233942758686702</v>
      </c>
    </row>
    <row r="52" spans="1:22" s="26" customFormat="1">
      <c r="A52" s="30"/>
      <c r="B52" s="31"/>
      <c r="C52" s="31"/>
      <c r="D52" s="80"/>
      <c r="E52" s="58"/>
      <c r="F52" s="57"/>
      <c r="G52" s="59"/>
      <c r="H52" s="57"/>
      <c r="I52" s="59"/>
      <c r="J52" s="57"/>
      <c r="K52" s="58"/>
      <c r="L52" s="57"/>
      <c r="M52" s="58"/>
      <c r="N52" s="57"/>
      <c r="O52" s="58"/>
      <c r="P52" s="57"/>
      <c r="Q52" s="58"/>
      <c r="R52" s="57"/>
      <c r="S52" s="58"/>
      <c r="T52" s="57"/>
      <c r="U52" s="58"/>
    </row>
    <row r="53" spans="1:22" s="174" customFormat="1">
      <c r="A53" s="169" t="s">
        <v>285</v>
      </c>
      <c r="B53" s="131" t="s">
        <v>286</v>
      </c>
      <c r="C53" s="110" t="s">
        <v>18</v>
      </c>
      <c r="D53" s="110">
        <v>1512</v>
      </c>
      <c r="E53" s="110">
        <v>951</v>
      </c>
      <c r="F53" s="111">
        <v>1718</v>
      </c>
      <c r="G53" s="110">
        <v>793</v>
      </c>
      <c r="H53" s="110">
        <v>1137</v>
      </c>
      <c r="I53" s="110">
        <v>333</v>
      </c>
      <c r="J53" s="110">
        <v>2329</v>
      </c>
      <c r="K53" s="111">
        <v>1232</v>
      </c>
      <c r="L53" s="110">
        <v>566</v>
      </c>
      <c r="M53" s="110">
        <v>169</v>
      </c>
      <c r="N53" s="110">
        <v>1205</v>
      </c>
      <c r="O53" s="110">
        <v>520</v>
      </c>
      <c r="P53" s="110">
        <v>1465</v>
      </c>
      <c r="Q53" s="111">
        <v>200</v>
      </c>
      <c r="R53" s="110">
        <v>515</v>
      </c>
      <c r="S53" s="110">
        <v>83</v>
      </c>
      <c r="T53" s="112">
        <f>F53+H53+J53+L53+N53+P53+R53+D53</f>
        <v>10447</v>
      </c>
      <c r="U53" s="110">
        <f>G53+I53+K53+M53+O53+Q53+S53+E53</f>
        <v>4281</v>
      </c>
      <c r="V53" s="174" t="s">
        <v>287</v>
      </c>
    </row>
    <row r="54" spans="1:22" s="174" customFormat="1">
      <c r="A54" s="175"/>
      <c r="B54" s="119"/>
      <c r="C54" s="349">
        <v>60</v>
      </c>
      <c r="D54" s="114"/>
      <c r="E54" s="115">
        <f>E53*100/D53</f>
        <v>62.896825396825399</v>
      </c>
      <c r="F54" s="114"/>
      <c r="G54" s="115">
        <f>G53*100/F53</f>
        <v>46.158323632130383</v>
      </c>
      <c r="H54" s="114"/>
      <c r="I54" s="115">
        <f>I53*100/H53</f>
        <v>29.287598944591029</v>
      </c>
      <c r="J54" s="114"/>
      <c r="K54" s="115">
        <f>K53*100/J53</f>
        <v>52.898239587805925</v>
      </c>
      <c r="L54" s="114"/>
      <c r="M54" s="115">
        <f>M53*100/L53</f>
        <v>29.858657243816253</v>
      </c>
      <c r="N54" s="114"/>
      <c r="O54" s="115">
        <f>O53*100/N53</f>
        <v>43.15352697095436</v>
      </c>
      <c r="P54" s="114"/>
      <c r="Q54" s="115">
        <f>Q53*100/P53</f>
        <v>13.651877133105803</v>
      </c>
      <c r="R54" s="114"/>
      <c r="S54" s="115">
        <f>S53*100/R53</f>
        <v>16.116504854368934</v>
      </c>
      <c r="T54" s="114"/>
      <c r="U54" s="115">
        <f>U53*100/T53</f>
        <v>40.978271274049966</v>
      </c>
    </row>
    <row r="55" spans="1:22" s="174" customFormat="1">
      <c r="A55" s="175"/>
      <c r="B55" s="119"/>
      <c r="C55" s="352"/>
      <c r="D55" s="119"/>
      <c r="E55" s="353"/>
      <c r="F55" s="119"/>
      <c r="G55" s="354"/>
      <c r="H55" s="119"/>
      <c r="I55" s="354"/>
      <c r="J55" s="119"/>
      <c r="K55" s="354"/>
      <c r="L55" s="119"/>
      <c r="M55" s="354"/>
      <c r="N55" s="119"/>
      <c r="O55" s="354"/>
      <c r="P55" s="119"/>
      <c r="Q55" s="354"/>
      <c r="R55" s="119"/>
      <c r="S55" s="354"/>
      <c r="T55" s="119"/>
      <c r="U55" s="354"/>
    </row>
    <row r="56" spans="1:22" s="174" customFormat="1">
      <c r="A56" s="169" t="s">
        <v>288</v>
      </c>
      <c r="B56" s="131" t="s">
        <v>289</v>
      </c>
      <c r="C56" s="110" t="s">
        <v>18</v>
      </c>
      <c r="D56" s="185">
        <v>1512</v>
      </c>
      <c r="E56" s="185">
        <v>333</v>
      </c>
      <c r="F56" s="185">
        <v>1718</v>
      </c>
      <c r="G56" s="110">
        <v>1150</v>
      </c>
      <c r="H56" s="185">
        <v>1137</v>
      </c>
      <c r="I56" s="110">
        <v>643</v>
      </c>
      <c r="J56" s="185">
        <v>2329</v>
      </c>
      <c r="K56" s="111">
        <v>1247</v>
      </c>
      <c r="L56" s="185">
        <v>566</v>
      </c>
      <c r="M56" s="110">
        <v>304</v>
      </c>
      <c r="N56" s="185">
        <v>1205</v>
      </c>
      <c r="O56" s="110">
        <v>679</v>
      </c>
      <c r="P56" s="185">
        <v>1465</v>
      </c>
      <c r="Q56" s="111">
        <v>349</v>
      </c>
      <c r="R56" s="185">
        <v>515</v>
      </c>
      <c r="S56" s="110">
        <v>217</v>
      </c>
      <c r="T56" s="112">
        <f>F56+H56+J56+L56+N56+P56+R56+D56</f>
        <v>10447</v>
      </c>
      <c r="U56" s="110">
        <f>G56+I56+K56+M56+O56+Q56+S56+E56</f>
        <v>4922</v>
      </c>
      <c r="V56" s="174" t="s">
        <v>287</v>
      </c>
    </row>
    <row r="57" spans="1:22" s="174" customFormat="1">
      <c r="A57" s="175"/>
      <c r="B57" s="119"/>
      <c r="C57" s="349">
        <v>60</v>
      </c>
      <c r="D57" s="188"/>
      <c r="E57" s="355">
        <f>E56*100/D56</f>
        <v>22.023809523809526</v>
      </c>
      <c r="F57" s="114"/>
      <c r="G57" s="115">
        <f>G56*100/F56</f>
        <v>66.938300349243306</v>
      </c>
      <c r="H57" s="114"/>
      <c r="I57" s="115">
        <f>I56*100/H56</f>
        <v>56.552330694810905</v>
      </c>
      <c r="J57" s="114"/>
      <c r="K57" s="115">
        <f>K56*100/J56</f>
        <v>53.542292829540578</v>
      </c>
      <c r="L57" s="114"/>
      <c r="M57" s="115">
        <f>M56*100/L56</f>
        <v>53.710247349823319</v>
      </c>
      <c r="N57" s="114"/>
      <c r="O57" s="115">
        <f>O56*100/N56</f>
        <v>56.348547717842322</v>
      </c>
      <c r="P57" s="114"/>
      <c r="Q57" s="115">
        <f>Q56*100/P56</f>
        <v>23.822525597269625</v>
      </c>
      <c r="R57" s="114"/>
      <c r="S57" s="115">
        <f>S56*100/R56</f>
        <v>42.135922330097088</v>
      </c>
      <c r="T57" s="114"/>
      <c r="U57" s="115">
        <f>U56*100/T56</f>
        <v>47.11400402029291</v>
      </c>
    </row>
    <row r="58" spans="1:22" s="174" customFormat="1">
      <c r="A58" s="178"/>
      <c r="B58" s="116"/>
      <c r="C58" s="356"/>
      <c r="D58" s="182"/>
      <c r="E58" s="136"/>
      <c r="F58" s="116"/>
      <c r="G58" s="118"/>
      <c r="H58" s="116"/>
      <c r="I58" s="136"/>
      <c r="J58" s="116"/>
      <c r="K58" s="136"/>
      <c r="L58" s="116"/>
      <c r="M58" s="136"/>
      <c r="N58" s="116"/>
      <c r="O58" s="136"/>
      <c r="P58" s="116"/>
      <c r="Q58" s="136"/>
      <c r="R58" s="116"/>
      <c r="S58" s="136"/>
      <c r="T58" s="116"/>
      <c r="U58" s="136"/>
    </row>
    <row r="59" spans="1:22" s="174" customFormat="1">
      <c r="A59" s="169" t="s">
        <v>290</v>
      </c>
      <c r="B59" s="131" t="s">
        <v>291</v>
      </c>
      <c r="C59" s="110" t="s">
        <v>18</v>
      </c>
      <c r="D59" s="110">
        <v>4379</v>
      </c>
      <c r="E59" s="110">
        <v>1959</v>
      </c>
      <c r="F59" s="111">
        <v>4616</v>
      </c>
      <c r="G59" s="110">
        <v>732</v>
      </c>
      <c r="H59" s="110">
        <v>2482</v>
      </c>
      <c r="I59" s="110">
        <v>444</v>
      </c>
      <c r="J59" s="110">
        <v>6008</v>
      </c>
      <c r="K59" s="111">
        <v>1129</v>
      </c>
      <c r="L59" s="110">
        <v>1929</v>
      </c>
      <c r="M59" s="110">
        <v>298</v>
      </c>
      <c r="N59" s="110">
        <v>3392</v>
      </c>
      <c r="O59" s="110">
        <v>1028</v>
      </c>
      <c r="P59" s="110">
        <v>3799</v>
      </c>
      <c r="Q59" s="111">
        <v>382</v>
      </c>
      <c r="R59" s="110">
        <v>1497</v>
      </c>
      <c r="S59" s="110">
        <v>108</v>
      </c>
      <c r="T59" s="112">
        <f>F59+H59+J59+L59+N59+P59+R59+D59</f>
        <v>28102</v>
      </c>
      <c r="U59" s="110">
        <f>G59+I59+K59+M59+O59+Q59+S59+E59</f>
        <v>6080</v>
      </c>
      <c r="V59" s="174" t="s">
        <v>287</v>
      </c>
    </row>
    <row r="60" spans="1:22" s="174" customFormat="1">
      <c r="A60" s="175"/>
      <c r="B60" s="119" t="s">
        <v>292</v>
      </c>
      <c r="C60" s="349">
        <v>60</v>
      </c>
      <c r="D60" s="114"/>
      <c r="E60" s="115">
        <f>E59*100/D59</f>
        <v>44.736241150947706</v>
      </c>
      <c r="F60" s="114"/>
      <c r="G60" s="115">
        <f>G59*100/F59</f>
        <v>15.8578856152513</v>
      </c>
      <c r="H60" s="114"/>
      <c r="I60" s="115">
        <f>I59*100/H59</f>
        <v>17.888799355358582</v>
      </c>
      <c r="J60" s="114"/>
      <c r="K60" s="115">
        <f>K59*100/J59</f>
        <v>18.791611185086552</v>
      </c>
      <c r="L60" s="114"/>
      <c r="M60" s="115">
        <f>M59*100/L59</f>
        <v>15.448418869880767</v>
      </c>
      <c r="N60" s="114"/>
      <c r="O60" s="115">
        <f>O59*100/N59</f>
        <v>30.306603773584907</v>
      </c>
      <c r="P60" s="114"/>
      <c r="Q60" s="115">
        <f>Q59*100/P59</f>
        <v>10.055277704659121</v>
      </c>
      <c r="R60" s="114"/>
      <c r="S60" s="115">
        <f>S59*100/R59</f>
        <v>7.214428857715431</v>
      </c>
      <c r="T60" s="114"/>
      <c r="U60" s="115">
        <f>U59*100/T59</f>
        <v>21.635470784997509</v>
      </c>
    </row>
    <row r="61" spans="1:22" s="174" customFormat="1">
      <c r="A61" s="175"/>
      <c r="B61" s="187"/>
      <c r="C61" s="349"/>
      <c r="D61" s="188"/>
      <c r="E61" s="221"/>
      <c r="F61" s="114"/>
      <c r="G61" s="221"/>
      <c r="H61" s="114"/>
      <c r="I61" s="221"/>
      <c r="J61" s="114"/>
      <c r="K61" s="221"/>
      <c r="L61" s="114"/>
      <c r="M61" s="221"/>
      <c r="N61" s="114"/>
      <c r="O61" s="221"/>
      <c r="P61" s="114"/>
      <c r="Q61" s="221"/>
      <c r="R61" s="114"/>
      <c r="S61" s="221"/>
      <c r="T61" s="114"/>
      <c r="U61" s="221"/>
    </row>
    <row r="62" spans="1:22" s="174" customFormat="1">
      <c r="A62" s="169" t="s">
        <v>69</v>
      </c>
      <c r="B62" s="357" t="s">
        <v>293</v>
      </c>
      <c r="C62" s="358"/>
      <c r="D62" s="185"/>
      <c r="E62" s="359"/>
      <c r="F62" s="110"/>
      <c r="G62" s="359"/>
      <c r="H62" s="110"/>
      <c r="I62" s="359"/>
      <c r="J62" s="110"/>
      <c r="K62" s="359"/>
      <c r="L62" s="110"/>
      <c r="M62" s="359"/>
      <c r="N62" s="110"/>
      <c r="O62" s="359"/>
      <c r="P62" s="110"/>
      <c r="Q62" s="359"/>
      <c r="R62" s="110"/>
      <c r="S62" s="359"/>
      <c r="T62" s="110"/>
      <c r="U62" s="359"/>
    </row>
    <row r="63" spans="1:22" s="174" customFormat="1">
      <c r="A63" s="175"/>
      <c r="B63" s="187" t="s">
        <v>294</v>
      </c>
      <c r="C63" s="349"/>
      <c r="D63" s="188"/>
      <c r="E63" s="115"/>
      <c r="F63" s="114"/>
      <c r="G63" s="115"/>
      <c r="H63" s="114"/>
      <c r="I63" s="115"/>
      <c r="J63" s="114"/>
      <c r="K63" s="115"/>
      <c r="L63" s="114"/>
      <c r="M63" s="115"/>
      <c r="N63" s="114"/>
      <c r="O63" s="115"/>
      <c r="P63" s="114"/>
      <c r="Q63" s="115"/>
      <c r="R63" s="114"/>
      <c r="S63" s="115"/>
      <c r="T63" s="114"/>
      <c r="U63" s="115"/>
    </row>
    <row r="64" spans="1:22" s="174" customFormat="1">
      <c r="A64" s="175" t="s">
        <v>295</v>
      </c>
      <c r="B64" s="187" t="s">
        <v>296</v>
      </c>
      <c r="C64" s="349" t="s">
        <v>18</v>
      </c>
      <c r="D64" s="188">
        <v>134</v>
      </c>
      <c r="E64" s="188">
        <v>102</v>
      </c>
      <c r="F64" s="188">
        <v>42</v>
      </c>
      <c r="G64" s="114">
        <v>40</v>
      </c>
      <c r="H64" s="188">
        <v>25</v>
      </c>
      <c r="I64" s="114">
        <v>17</v>
      </c>
      <c r="J64" s="188">
        <v>84</v>
      </c>
      <c r="K64" s="198">
        <v>83</v>
      </c>
      <c r="L64" s="188">
        <v>30</v>
      </c>
      <c r="M64" s="114">
        <v>13</v>
      </c>
      <c r="N64" s="188">
        <v>75</v>
      </c>
      <c r="O64" s="114">
        <v>63</v>
      </c>
      <c r="P64" s="188">
        <v>48</v>
      </c>
      <c r="Q64" s="360">
        <v>39</v>
      </c>
      <c r="R64" s="188">
        <v>22</v>
      </c>
      <c r="S64" s="114">
        <v>16</v>
      </c>
      <c r="T64" s="121">
        <f>F64+H64+J64+L64+N64+P64+R64+D64</f>
        <v>460</v>
      </c>
      <c r="U64" s="114">
        <f>G64+I64+K64+M64+O64+Q64+S64+E64</f>
        <v>373</v>
      </c>
    </row>
    <row r="65" spans="1:21" s="174" customFormat="1">
      <c r="A65" s="175"/>
      <c r="B65" s="187" t="s">
        <v>297</v>
      </c>
      <c r="C65" s="349">
        <v>80</v>
      </c>
      <c r="D65" s="188"/>
      <c r="E65" s="355">
        <f>E64*100/D64</f>
        <v>76.119402985074629</v>
      </c>
      <c r="F65" s="114"/>
      <c r="G65" s="115">
        <f>G64*100/F64</f>
        <v>95.238095238095241</v>
      </c>
      <c r="H65" s="114"/>
      <c r="I65" s="115">
        <f>I64*100/H64</f>
        <v>68</v>
      </c>
      <c r="J65" s="114"/>
      <c r="K65" s="115">
        <f>K64*100/J64</f>
        <v>98.80952380952381</v>
      </c>
      <c r="L65" s="114"/>
      <c r="M65" s="115">
        <f>M64*100/L64</f>
        <v>43.333333333333336</v>
      </c>
      <c r="N65" s="114"/>
      <c r="O65" s="115">
        <f>O64*100/N64</f>
        <v>84</v>
      </c>
      <c r="P65" s="114"/>
      <c r="Q65" s="115">
        <f>Q64*100/P64</f>
        <v>81.25</v>
      </c>
      <c r="R65" s="114"/>
      <c r="S65" s="115">
        <f>S64*100/R64</f>
        <v>72.727272727272734</v>
      </c>
      <c r="T65" s="114"/>
      <c r="U65" s="115">
        <f>U64*100/T64</f>
        <v>81.086956521739125</v>
      </c>
    </row>
    <row r="66" spans="1:21" s="174" customFormat="1">
      <c r="A66" s="175"/>
      <c r="B66" s="187"/>
      <c r="C66" s="349"/>
      <c r="D66" s="188"/>
      <c r="E66" s="221"/>
      <c r="F66" s="114"/>
      <c r="G66" s="212"/>
      <c r="H66" s="114"/>
      <c r="I66" s="221"/>
      <c r="J66" s="114"/>
      <c r="K66" s="212"/>
      <c r="L66" s="114"/>
      <c r="M66" s="221"/>
      <c r="N66" s="114"/>
      <c r="O66" s="212"/>
      <c r="P66" s="114"/>
      <c r="Q66" s="212"/>
      <c r="R66" s="114"/>
      <c r="S66" s="221"/>
      <c r="T66" s="114"/>
      <c r="U66" s="212"/>
    </row>
    <row r="67" spans="1:21" s="174" customFormat="1">
      <c r="A67" s="169" t="s">
        <v>298</v>
      </c>
      <c r="B67" s="357" t="s">
        <v>299</v>
      </c>
      <c r="C67" s="358" t="s">
        <v>18</v>
      </c>
      <c r="D67" s="185">
        <v>143</v>
      </c>
      <c r="E67" s="185">
        <v>104</v>
      </c>
      <c r="F67" s="185">
        <v>56</v>
      </c>
      <c r="G67" s="110">
        <v>55</v>
      </c>
      <c r="H67" s="185">
        <v>84</v>
      </c>
      <c r="I67" s="110">
        <v>78</v>
      </c>
      <c r="J67" s="185">
        <v>81</v>
      </c>
      <c r="K67" s="111">
        <v>70</v>
      </c>
      <c r="L67" s="185">
        <v>35</v>
      </c>
      <c r="M67" s="110">
        <v>29</v>
      </c>
      <c r="N67" s="185">
        <v>109</v>
      </c>
      <c r="O67" s="110">
        <v>91</v>
      </c>
      <c r="P67" s="185">
        <v>90</v>
      </c>
      <c r="Q67" s="111">
        <v>79</v>
      </c>
      <c r="R67" s="185">
        <v>38</v>
      </c>
      <c r="S67" s="110">
        <v>33</v>
      </c>
      <c r="T67" s="112">
        <f>F67+H67+J67+L67+N67+P67+R67+D67</f>
        <v>636</v>
      </c>
      <c r="U67" s="110">
        <f>G67+I67+K67+M67+O67+Q67+S67+E67</f>
        <v>539</v>
      </c>
    </row>
    <row r="68" spans="1:21" s="174" customFormat="1">
      <c r="A68" s="175"/>
      <c r="B68" s="187" t="s">
        <v>300</v>
      </c>
      <c r="C68" s="349">
        <v>80</v>
      </c>
      <c r="D68" s="188"/>
      <c r="E68" s="355">
        <f>E67*100/D67</f>
        <v>72.727272727272734</v>
      </c>
      <c r="F68" s="114"/>
      <c r="G68" s="115">
        <f>G67*100/F67</f>
        <v>98.214285714285708</v>
      </c>
      <c r="H68" s="114"/>
      <c r="I68" s="115">
        <f>I67*100/H67</f>
        <v>92.857142857142861</v>
      </c>
      <c r="J68" s="114"/>
      <c r="K68" s="115">
        <f>K67*100/J67</f>
        <v>86.419753086419746</v>
      </c>
      <c r="L68" s="114"/>
      <c r="M68" s="115">
        <f>M67*100/L67</f>
        <v>82.857142857142861</v>
      </c>
      <c r="N68" s="114"/>
      <c r="O68" s="115">
        <f>O67*100/N67</f>
        <v>83.486238532110093</v>
      </c>
      <c r="P68" s="114"/>
      <c r="Q68" s="115">
        <f>Q67*100/P67</f>
        <v>87.777777777777771</v>
      </c>
      <c r="R68" s="114"/>
      <c r="S68" s="115">
        <f>S67*100/R67</f>
        <v>86.84210526315789</v>
      </c>
      <c r="T68" s="114"/>
      <c r="U68" s="115">
        <f>U67*100/T67</f>
        <v>84.74842767295597</v>
      </c>
    </row>
    <row r="69" spans="1:21" s="174" customFormat="1">
      <c r="A69" s="178"/>
      <c r="B69" s="361"/>
      <c r="C69" s="362"/>
      <c r="D69" s="191"/>
      <c r="E69" s="126"/>
      <c r="F69" s="117"/>
      <c r="G69" s="127"/>
      <c r="H69" s="117"/>
      <c r="I69" s="127"/>
      <c r="J69" s="117"/>
      <c r="K69" s="127"/>
      <c r="L69" s="117"/>
      <c r="M69" s="127"/>
      <c r="N69" s="117"/>
      <c r="O69" s="127"/>
      <c r="P69" s="117"/>
      <c r="Q69" s="127"/>
      <c r="R69" s="117"/>
      <c r="S69" s="127"/>
      <c r="T69" s="117"/>
      <c r="U69" s="127"/>
    </row>
    <row r="70" spans="1:21" s="367" customFormat="1" ht="66" customHeight="1">
      <c r="A70" s="363" t="s">
        <v>71</v>
      </c>
      <c r="B70" s="364" t="s">
        <v>301</v>
      </c>
      <c r="C70" s="365"/>
      <c r="D70" s="12"/>
      <c r="E70" s="366"/>
      <c r="F70" s="12"/>
      <c r="G70" s="366"/>
      <c r="H70" s="12"/>
      <c r="I70" s="366"/>
      <c r="J70" s="12"/>
      <c r="K70" s="366"/>
      <c r="L70" s="12"/>
      <c r="M70" s="366"/>
      <c r="N70" s="12"/>
      <c r="O70" s="366"/>
      <c r="P70" s="12"/>
      <c r="Q70" s="366"/>
      <c r="R70" s="12"/>
      <c r="S70" s="366"/>
      <c r="T70" s="12"/>
      <c r="U70" s="366"/>
    </row>
    <row r="71" spans="1:21" s="137" customFormat="1">
      <c r="A71" s="36" t="s">
        <v>302</v>
      </c>
      <c r="B71" s="37" t="s">
        <v>303</v>
      </c>
      <c r="C71" s="38" t="s">
        <v>18</v>
      </c>
      <c r="D71" s="204"/>
      <c r="E71" s="205"/>
      <c r="F71" s="204"/>
      <c r="G71" s="205"/>
      <c r="H71" s="204"/>
      <c r="I71" s="205"/>
      <c r="J71" s="204"/>
      <c r="K71" s="205"/>
      <c r="L71" s="204"/>
      <c r="M71" s="205"/>
      <c r="N71" s="204"/>
      <c r="O71" s="205"/>
      <c r="P71" s="204"/>
      <c r="Q71" s="205"/>
      <c r="R71" s="204"/>
      <c r="S71" s="205"/>
      <c r="T71" s="38">
        <v>20</v>
      </c>
      <c r="U71" s="368">
        <v>17</v>
      </c>
    </row>
    <row r="72" spans="1:21" s="137" customFormat="1">
      <c r="A72" s="36"/>
      <c r="B72" s="37" t="s">
        <v>300</v>
      </c>
      <c r="C72" s="38">
        <v>80</v>
      </c>
      <c r="D72" s="204"/>
      <c r="E72" s="205"/>
      <c r="F72" s="204"/>
      <c r="G72" s="205"/>
      <c r="H72" s="204"/>
      <c r="I72" s="205"/>
      <c r="J72" s="204"/>
      <c r="K72" s="205"/>
      <c r="L72" s="204"/>
      <c r="M72" s="205"/>
      <c r="N72" s="204"/>
      <c r="O72" s="205"/>
      <c r="P72" s="204"/>
      <c r="Q72" s="205"/>
      <c r="R72" s="204"/>
      <c r="S72" s="205"/>
      <c r="T72" s="38"/>
      <c r="U72" s="44">
        <f>U71*100/T71</f>
        <v>85</v>
      </c>
    </row>
    <row r="73" spans="1:21" s="137" customFormat="1">
      <c r="A73" s="9"/>
      <c r="B73" s="10"/>
      <c r="C73" s="13"/>
      <c r="D73" s="255"/>
      <c r="E73" s="256"/>
      <c r="F73" s="255"/>
      <c r="G73" s="256"/>
      <c r="H73" s="255"/>
      <c r="I73" s="256"/>
      <c r="J73" s="255"/>
      <c r="K73" s="256"/>
      <c r="L73" s="255"/>
      <c r="M73" s="256"/>
      <c r="N73" s="255"/>
      <c r="O73" s="256"/>
      <c r="P73" s="255"/>
      <c r="Q73" s="256"/>
      <c r="R73" s="255"/>
      <c r="S73" s="256"/>
      <c r="T73" s="13"/>
      <c r="U73" s="168"/>
    </row>
    <row r="74" spans="1:21" s="137" customFormat="1">
      <c r="A74" s="6" t="s">
        <v>304</v>
      </c>
      <c r="B74" s="71" t="s">
        <v>305</v>
      </c>
      <c r="C74" s="7">
        <v>1</v>
      </c>
      <c r="D74" s="202"/>
      <c r="E74" s="369"/>
      <c r="F74" s="202"/>
      <c r="G74" s="369"/>
      <c r="H74" s="202"/>
      <c r="I74" s="369"/>
      <c r="J74" s="202"/>
      <c r="K74" s="369"/>
      <c r="L74" s="202"/>
      <c r="M74" s="369"/>
      <c r="N74" s="202"/>
      <c r="O74" s="369"/>
      <c r="P74" s="202"/>
      <c r="Q74" s="369"/>
      <c r="R74" s="202"/>
      <c r="S74" s="369"/>
      <c r="T74" s="7">
        <v>1</v>
      </c>
      <c r="U74" s="370">
        <v>1</v>
      </c>
    </row>
    <row r="75" spans="1:21" s="137" customFormat="1">
      <c r="A75" s="36"/>
      <c r="B75" s="37" t="s">
        <v>306</v>
      </c>
      <c r="C75" s="38" t="s">
        <v>307</v>
      </c>
      <c r="D75" s="204"/>
      <c r="E75" s="205"/>
      <c r="F75" s="204"/>
      <c r="G75" s="205"/>
      <c r="H75" s="204"/>
      <c r="I75" s="205"/>
      <c r="J75" s="204"/>
      <c r="K75" s="205"/>
      <c r="L75" s="204"/>
      <c r="M75" s="205"/>
      <c r="N75" s="204"/>
      <c r="O75" s="205"/>
      <c r="P75" s="204"/>
      <c r="Q75" s="205"/>
      <c r="R75" s="204"/>
      <c r="S75" s="205"/>
      <c r="T75" s="38"/>
      <c r="U75" s="44">
        <f>U74*100/T74</f>
        <v>100</v>
      </c>
    </row>
    <row r="76" spans="1:21" s="137" customFormat="1">
      <c r="A76" s="9"/>
      <c r="B76" s="10"/>
      <c r="C76" s="10"/>
      <c r="D76" s="255"/>
      <c r="E76" s="256"/>
      <c r="F76" s="255"/>
      <c r="G76" s="256"/>
      <c r="H76" s="255"/>
      <c r="I76" s="256"/>
      <c r="J76" s="255"/>
      <c r="K76" s="256"/>
      <c r="L76" s="255"/>
      <c r="M76" s="256"/>
      <c r="N76" s="255"/>
      <c r="O76" s="256"/>
      <c r="P76" s="255"/>
      <c r="Q76" s="256"/>
      <c r="R76" s="255"/>
      <c r="S76" s="256"/>
      <c r="T76" s="13"/>
      <c r="U76" s="168"/>
    </row>
    <row r="77" spans="1:21">
      <c r="A77" s="36" t="s">
        <v>308</v>
      </c>
      <c r="B77" s="371" t="s">
        <v>246</v>
      </c>
      <c r="C77" s="38" t="s">
        <v>18</v>
      </c>
      <c r="D77" s="204"/>
      <c r="E77" s="204"/>
      <c r="F77" s="372"/>
      <c r="G77" s="204"/>
      <c r="H77" s="204"/>
      <c r="I77" s="204"/>
      <c r="J77" s="372"/>
      <c r="K77" s="204"/>
      <c r="L77" s="204"/>
      <c r="M77" s="204"/>
      <c r="N77" s="204"/>
      <c r="O77" s="204"/>
      <c r="P77" s="372"/>
      <c r="Q77" s="204"/>
      <c r="R77" s="204"/>
      <c r="S77" s="204"/>
      <c r="T77" s="41">
        <v>70</v>
      </c>
      <c r="U77" s="38">
        <v>62.79</v>
      </c>
    </row>
    <row r="78" spans="1:21">
      <c r="A78" s="36"/>
      <c r="B78" s="371"/>
      <c r="C78" s="38">
        <v>70</v>
      </c>
      <c r="D78" s="204"/>
      <c r="E78" s="205"/>
      <c r="F78" s="204"/>
      <c r="G78" s="205"/>
      <c r="H78" s="204"/>
      <c r="I78" s="205"/>
      <c r="J78" s="204"/>
      <c r="K78" s="205"/>
      <c r="L78" s="204"/>
      <c r="M78" s="205"/>
      <c r="N78" s="204"/>
      <c r="O78" s="205"/>
      <c r="P78" s="204"/>
      <c r="Q78" s="205"/>
      <c r="R78" s="204"/>
      <c r="S78" s="205"/>
      <c r="T78" s="38"/>
      <c r="U78" s="75"/>
    </row>
    <row r="79" spans="1:21">
      <c r="A79" s="9"/>
      <c r="B79" s="373"/>
      <c r="C79" s="10"/>
      <c r="D79" s="255"/>
      <c r="E79" s="256"/>
      <c r="F79" s="255"/>
      <c r="G79" s="256"/>
      <c r="H79" s="255"/>
      <c r="I79" s="256"/>
      <c r="J79" s="255"/>
      <c r="K79" s="256"/>
      <c r="L79" s="255"/>
      <c r="M79" s="256"/>
      <c r="N79" s="255"/>
      <c r="O79" s="256"/>
      <c r="P79" s="255"/>
      <c r="Q79" s="256"/>
      <c r="R79" s="255"/>
      <c r="S79" s="256"/>
      <c r="T79" s="13"/>
      <c r="U79" s="257"/>
    </row>
    <row r="80" spans="1:21">
      <c r="A80" s="6" t="s">
        <v>309</v>
      </c>
      <c r="B80" s="374" t="s">
        <v>310</v>
      </c>
      <c r="C80" s="7" t="s">
        <v>18</v>
      </c>
      <c r="D80" s="202"/>
      <c r="E80" s="202"/>
      <c r="F80" s="203"/>
      <c r="G80" s="202"/>
      <c r="H80" s="202"/>
      <c r="I80" s="202"/>
      <c r="J80" s="203"/>
      <c r="K80" s="202"/>
      <c r="L80" s="202"/>
      <c r="M80" s="202"/>
      <c r="N80" s="202"/>
      <c r="O80" s="202"/>
      <c r="P80" s="203"/>
      <c r="Q80" s="202"/>
      <c r="R80" s="202"/>
      <c r="S80" s="202"/>
      <c r="T80" s="41">
        <v>75</v>
      </c>
      <c r="U80" s="38">
        <v>88.84</v>
      </c>
    </row>
    <row r="81" spans="1:21">
      <c r="A81" s="36"/>
      <c r="B81" s="371"/>
      <c r="C81" s="38">
        <v>75</v>
      </c>
      <c r="D81" s="204"/>
      <c r="E81" s="205"/>
      <c r="F81" s="204"/>
      <c r="G81" s="205"/>
      <c r="H81" s="204"/>
      <c r="I81" s="205"/>
      <c r="J81" s="204"/>
      <c r="K81" s="205"/>
      <c r="L81" s="204"/>
      <c r="M81" s="205"/>
      <c r="N81" s="204"/>
      <c r="O81" s="205"/>
      <c r="P81" s="204"/>
      <c r="Q81" s="205"/>
      <c r="R81" s="204"/>
      <c r="S81" s="205"/>
      <c r="T81" s="38"/>
      <c r="U81" s="76"/>
    </row>
    <row r="82" spans="1:21">
      <c r="A82" s="9"/>
      <c r="B82" s="373"/>
      <c r="C82" s="10"/>
      <c r="D82" s="255"/>
      <c r="E82" s="256"/>
      <c r="F82" s="255"/>
      <c r="G82" s="256"/>
      <c r="H82" s="255"/>
      <c r="I82" s="256"/>
      <c r="J82" s="255"/>
      <c r="K82" s="256"/>
      <c r="L82" s="255"/>
      <c r="M82" s="256"/>
      <c r="N82" s="255"/>
      <c r="O82" s="256"/>
      <c r="P82" s="255"/>
      <c r="Q82" s="256"/>
      <c r="R82" s="255"/>
      <c r="S82" s="256"/>
      <c r="T82" s="13"/>
      <c r="U82" s="257"/>
    </row>
    <row r="83" spans="1:21">
      <c r="A83" s="6" t="s">
        <v>78</v>
      </c>
      <c r="B83" s="374" t="s">
        <v>311</v>
      </c>
      <c r="C83" s="7" t="s">
        <v>18</v>
      </c>
      <c r="D83" s="7">
        <v>1</v>
      </c>
      <c r="E83" s="7">
        <v>1</v>
      </c>
      <c r="F83" s="140">
        <v>1</v>
      </c>
      <c r="G83" s="7">
        <v>1</v>
      </c>
      <c r="H83" s="7">
        <v>1</v>
      </c>
      <c r="I83" s="7">
        <v>1</v>
      </c>
      <c r="J83" s="140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  <c r="P83" s="140">
        <v>1</v>
      </c>
      <c r="Q83" s="7">
        <v>1</v>
      </c>
      <c r="R83" s="7">
        <v>1</v>
      </c>
      <c r="S83" s="7">
        <v>1</v>
      </c>
      <c r="T83" s="141">
        <f>F83+H83+J83+L83+N83+P83+R83+D83</f>
        <v>8</v>
      </c>
      <c r="U83" s="7">
        <f>G83+I83+K83+M83+O83+Q83+S83+E83</f>
        <v>8</v>
      </c>
    </row>
    <row r="84" spans="1:21">
      <c r="A84" s="36"/>
      <c r="B84" s="371" t="s">
        <v>312</v>
      </c>
      <c r="C84" s="38">
        <v>90</v>
      </c>
      <c r="D84" s="38"/>
      <c r="E84" s="44">
        <f>E83*100/D83</f>
        <v>100</v>
      </c>
      <c r="F84" s="38"/>
      <c r="G84" s="44">
        <f>G83*100/F83</f>
        <v>100</v>
      </c>
      <c r="H84" s="38"/>
      <c r="I84" s="44">
        <f>I83*100/H83</f>
        <v>100</v>
      </c>
      <c r="J84" s="38"/>
      <c r="K84" s="44">
        <f>K83*100/J83</f>
        <v>100</v>
      </c>
      <c r="L84" s="38"/>
      <c r="M84" s="44">
        <f>M83*100/L83</f>
        <v>100</v>
      </c>
      <c r="N84" s="38"/>
      <c r="O84" s="44">
        <f>O83*100/N83</f>
        <v>100</v>
      </c>
      <c r="P84" s="38"/>
      <c r="Q84" s="44">
        <f>Q83*100/P83</f>
        <v>100</v>
      </c>
      <c r="R84" s="38"/>
      <c r="S84" s="44">
        <f>S83*100/R83</f>
        <v>100</v>
      </c>
      <c r="T84" s="38"/>
      <c r="U84" s="44">
        <f>U83*100/T83</f>
        <v>100</v>
      </c>
    </row>
    <row r="85" spans="1:21">
      <c r="A85" s="9"/>
      <c r="B85" s="375" t="s">
        <v>313</v>
      </c>
      <c r="C85" s="10"/>
      <c r="D85" s="191"/>
      <c r="E85" s="127"/>
      <c r="F85" s="117"/>
      <c r="G85" s="127"/>
      <c r="H85" s="117"/>
      <c r="I85" s="127"/>
      <c r="J85" s="117"/>
      <c r="K85" s="127"/>
      <c r="L85" s="117"/>
      <c r="M85" s="127"/>
      <c r="N85" s="117"/>
      <c r="O85" s="127"/>
      <c r="P85" s="117"/>
      <c r="Q85" s="127"/>
      <c r="R85" s="117"/>
      <c r="S85" s="127"/>
      <c r="T85" s="117"/>
      <c r="U85" s="127"/>
    </row>
    <row r="86" spans="1:21" s="174" customFormat="1">
      <c r="A86" s="175" t="s">
        <v>80</v>
      </c>
      <c r="B86" s="119" t="s">
        <v>314</v>
      </c>
      <c r="C86" s="114" t="s">
        <v>315</v>
      </c>
      <c r="D86" s="188">
        <v>1002</v>
      </c>
      <c r="E86" s="114">
        <v>933</v>
      </c>
      <c r="F86" s="198">
        <v>124</v>
      </c>
      <c r="G86" s="114">
        <v>108</v>
      </c>
      <c r="H86" s="114">
        <v>94</v>
      </c>
      <c r="I86" s="114">
        <v>94</v>
      </c>
      <c r="J86" s="198">
        <v>139</v>
      </c>
      <c r="K86" s="114">
        <v>138</v>
      </c>
      <c r="L86" s="189"/>
      <c r="M86" s="189"/>
      <c r="N86" s="114">
        <v>141</v>
      </c>
      <c r="O86" s="114">
        <v>141</v>
      </c>
      <c r="P86" s="198">
        <v>173</v>
      </c>
      <c r="Q86" s="114">
        <v>172</v>
      </c>
      <c r="R86" s="114">
        <v>56</v>
      </c>
      <c r="S86" s="114">
        <v>50</v>
      </c>
      <c r="T86" s="121">
        <f>F86+H86+J86+L86+N86+P86+R86+D86</f>
        <v>1729</v>
      </c>
      <c r="U86" s="114">
        <f>G86+I86+K86+M86+O86+Q86+S86+E86</f>
        <v>1636</v>
      </c>
    </row>
    <row r="87" spans="1:21" s="174" customFormat="1">
      <c r="A87" s="175"/>
      <c r="B87" s="119" t="s">
        <v>316</v>
      </c>
      <c r="C87" s="114" t="s">
        <v>18</v>
      </c>
      <c r="D87" s="188"/>
      <c r="E87" s="115">
        <f>E86*100/D86</f>
        <v>93.113772455089816</v>
      </c>
      <c r="F87" s="114"/>
      <c r="G87" s="115">
        <f>G86*100/F86</f>
        <v>87.096774193548384</v>
      </c>
      <c r="H87" s="114"/>
      <c r="I87" s="115">
        <f>I86*100/H86</f>
        <v>100</v>
      </c>
      <c r="J87" s="114"/>
      <c r="K87" s="115">
        <f>K86*100/J86</f>
        <v>99.280575539568346</v>
      </c>
      <c r="L87" s="189"/>
      <c r="M87" s="190"/>
      <c r="N87" s="114"/>
      <c r="O87" s="115">
        <f>O86*100/N86</f>
        <v>100</v>
      </c>
      <c r="P87" s="114"/>
      <c r="Q87" s="115">
        <f>Q86*100/P86</f>
        <v>99.421965317919074</v>
      </c>
      <c r="R87" s="114"/>
      <c r="S87" s="115">
        <f>S86*100/R86</f>
        <v>89.285714285714292</v>
      </c>
      <c r="T87" s="114"/>
      <c r="U87" s="115">
        <f>U86*100/T86</f>
        <v>94.621168305378831</v>
      </c>
    </row>
    <row r="88" spans="1:21" s="174" customFormat="1">
      <c r="A88" s="175"/>
      <c r="B88" s="119"/>
      <c r="C88" s="114">
        <v>90</v>
      </c>
      <c r="D88" s="188"/>
      <c r="E88" s="212"/>
      <c r="F88" s="114"/>
      <c r="G88" s="221"/>
      <c r="H88" s="114"/>
      <c r="I88" s="212"/>
      <c r="J88" s="114"/>
      <c r="K88" s="212"/>
      <c r="L88" s="189"/>
      <c r="M88" s="190"/>
      <c r="N88" s="114"/>
      <c r="O88" s="212"/>
      <c r="P88" s="114"/>
      <c r="Q88" s="212"/>
      <c r="R88" s="114"/>
      <c r="S88" s="221"/>
      <c r="T88" s="114"/>
      <c r="U88" s="212"/>
    </row>
    <row r="89" spans="1:21" s="174" customFormat="1" ht="24">
      <c r="A89" s="169" t="s">
        <v>85</v>
      </c>
      <c r="B89" s="131" t="s">
        <v>317</v>
      </c>
      <c r="C89" s="110" t="s">
        <v>45</v>
      </c>
      <c r="D89" s="132">
        <v>29</v>
      </c>
      <c r="E89" s="132">
        <v>6</v>
      </c>
      <c r="F89" s="133">
        <v>38</v>
      </c>
      <c r="G89" s="132">
        <v>14</v>
      </c>
      <c r="H89" s="132">
        <v>33</v>
      </c>
      <c r="I89" s="132">
        <v>17</v>
      </c>
      <c r="J89" s="133">
        <v>50</v>
      </c>
      <c r="K89" s="132">
        <v>17</v>
      </c>
      <c r="L89" s="132">
        <v>2</v>
      </c>
      <c r="M89" s="132">
        <v>1</v>
      </c>
      <c r="N89" s="132">
        <v>53</v>
      </c>
      <c r="O89" s="132">
        <v>27</v>
      </c>
      <c r="P89" s="133">
        <v>50</v>
      </c>
      <c r="Q89" s="132">
        <v>26</v>
      </c>
      <c r="R89" s="132">
        <v>32</v>
      </c>
      <c r="S89" s="132">
        <v>10</v>
      </c>
      <c r="T89" s="260">
        <f>F89+H89+J89+L89+N89+P89+R89+D89</f>
        <v>287</v>
      </c>
      <c r="U89" s="132">
        <f>G89+I89+K89+M89+O89+Q89+S89+E89</f>
        <v>118</v>
      </c>
    </row>
    <row r="90" spans="1:21" s="174" customFormat="1" ht="24">
      <c r="A90" s="175"/>
      <c r="B90" s="119" t="s">
        <v>318</v>
      </c>
      <c r="C90" s="114" t="s">
        <v>18</v>
      </c>
      <c r="D90" s="122"/>
      <c r="E90" s="123">
        <f>E89*100/D89</f>
        <v>20.689655172413794</v>
      </c>
      <c r="F90" s="122"/>
      <c r="G90" s="123">
        <f>G89*100/F89</f>
        <v>36.842105263157897</v>
      </c>
      <c r="H90" s="122"/>
      <c r="I90" s="123">
        <f>I89*100/H89</f>
        <v>51.515151515151516</v>
      </c>
      <c r="J90" s="122"/>
      <c r="K90" s="123">
        <f>K89*100/J89</f>
        <v>34</v>
      </c>
      <c r="L90" s="122"/>
      <c r="M90" s="123">
        <f>M89*100/L89</f>
        <v>50</v>
      </c>
      <c r="N90" s="122"/>
      <c r="O90" s="123">
        <f>O89*100/N89</f>
        <v>50.943396226415096</v>
      </c>
      <c r="P90" s="122"/>
      <c r="Q90" s="123">
        <f>Q89*100/P89</f>
        <v>52</v>
      </c>
      <c r="R90" s="122"/>
      <c r="S90" s="123">
        <f>S89*100/R89</f>
        <v>31.25</v>
      </c>
      <c r="T90" s="122"/>
      <c r="U90" s="123">
        <f>U89*100/T89</f>
        <v>41.11498257839721</v>
      </c>
    </row>
    <row r="91" spans="1:21" s="174" customFormat="1">
      <c r="A91" s="178"/>
      <c r="B91" s="116"/>
      <c r="C91" s="114">
        <v>50</v>
      </c>
      <c r="D91" s="191"/>
      <c r="E91" s="127"/>
      <c r="F91" s="117"/>
      <c r="G91" s="127"/>
      <c r="H91" s="117"/>
      <c r="I91" s="126"/>
      <c r="J91" s="117"/>
      <c r="K91" s="127"/>
      <c r="L91" s="117"/>
      <c r="M91" s="127"/>
      <c r="N91" s="117"/>
      <c r="O91" s="126"/>
      <c r="P91" s="117"/>
      <c r="Q91" s="126"/>
      <c r="R91" s="117"/>
      <c r="S91" s="127"/>
      <c r="T91" s="117"/>
      <c r="U91" s="127"/>
    </row>
    <row r="92" spans="1:21" s="174" customFormat="1">
      <c r="A92" s="169" t="s">
        <v>91</v>
      </c>
      <c r="B92" s="131" t="s">
        <v>319</v>
      </c>
      <c r="C92" s="110" t="s">
        <v>18</v>
      </c>
      <c r="D92" s="110"/>
      <c r="E92" s="110"/>
      <c r="F92" s="111"/>
      <c r="G92" s="110"/>
      <c r="H92" s="110"/>
      <c r="I92" s="110"/>
      <c r="J92" s="111"/>
      <c r="K92" s="110"/>
      <c r="L92" s="110"/>
      <c r="M92" s="110"/>
      <c r="N92" s="110"/>
      <c r="O92" s="110"/>
      <c r="P92" s="111"/>
      <c r="Q92" s="453" t="s">
        <v>320</v>
      </c>
      <c r="R92" s="454"/>
      <c r="S92" s="455"/>
      <c r="T92" s="112">
        <v>2342</v>
      </c>
      <c r="U92" s="110">
        <v>1858</v>
      </c>
    </row>
    <row r="93" spans="1:21" s="174" customFormat="1">
      <c r="A93" s="175"/>
      <c r="B93" s="119" t="s">
        <v>321</v>
      </c>
      <c r="C93" s="114">
        <v>75</v>
      </c>
      <c r="D93" s="114"/>
      <c r="E93" s="115"/>
      <c r="F93" s="114"/>
      <c r="G93" s="446" t="s">
        <v>322</v>
      </c>
      <c r="H93" s="447"/>
      <c r="I93" s="447"/>
      <c r="J93" s="447"/>
      <c r="K93" s="447"/>
      <c r="L93" s="448"/>
      <c r="M93" s="115"/>
      <c r="N93" s="114"/>
      <c r="O93" s="115"/>
      <c r="P93" s="114"/>
      <c r="Q93" s="115"/>
      <c r="R93" s="114"/>
      <c r="S93" s="115"/>
      <c r="T93" s="114"/>
      <c r="U93" s="115">
        <f>U92*100/T92</f>
        <v>79.333902647309998</v>
      </c>
    </row>
    <row r="94" spans="1:21" s="174" customFormat="1">
      <c r="A94" s="178"/>
      <c r="B94" s="116"/>
      <c r="C94" s="117"/>
      <c r="D94" s="117"/>
      <c r="E94" s="246"/>
      <c r="F94" s="117"/>
      <c r="G94" s="246"/>
      <c r="H94" s="117"/>
      <c r="I94" s="246"/>
      <c r="J94" s="117"/>
      <c r="K94" s="246"/>
      <c r="L94" s="117"/>
      <c r="M94" s="246"/>
      <c r="N94" s="117"/>
      <c r="O94" s="246"/>
      <c r="P94" s="117"/>
      <c r="Q94" s="246"/>
      <c r="R94" s="117"/>
      <c r="S94" s="246"/>
      <c r="T94" s="117"/>
      <c r="U94" s="127"/>
    </row>
    <row r="95" spans="1:21" s="174" customFormat="1">
      <c r="A95" s="169" t="s">
        <v>323</v>
      </c>
      <c r="B95" s="131" t="s">
        <v>324</v>
      </c>
      <c r="C95" s="110" t="s">
        <v>18</v>
      </c>
      <c r="D95" s="110">
        <v>172</v>
      </c>
      <c r="E95" s="110">
        <v>0</v>
      </c>
      <c r="F95" s="111">
        <v>180</v>
      </c>
      <c r="G95" s="110">
        <v>0</v>
      </c>
      <c r="H95" s="110">
        <v>130</v>
      </c>
      <c r="I95" s="110">
        <v>0</v>
      </c>
      <c r="J95" s="111">
        <v>198</v>
      </c>
      <c r="K95" s="110">
        <v>0</v>
      </c>
      <c r="L95" s="110">
        <v>106</v>
      </c>
      <c r="M95" s="110">
        <v>0</v>
      </c>
      <c r="N95" s="110">
        <v>272</v>
      </c>
      <c r="O95" s="110">
        <v>0</v>
      </c>
      <c r="P95" s="111">
        <v>168</v>
      </c>
      <c r="Q95" s="110">
        <v>0</v>
      </c>
      <c r="R95" s="110">
        <v>62</v>
      </c>
      <c r="S95" s="110">
        <v>0</v>
      </c>
      <c r="T95" s="112">
        <f>F95+H95+J95+L95+N95+P95+R95+D95</f>
        <v>1288</v>
      </c>
      <c r="U95" s="110">
        <f>G95+I95+K95+M95+O95+Q95+S95+E95</f>
        <v>0</v>
      </c>
    </row>
    <row r="96" spans="1:21" s="174" customFormat="1">
      <c r="A96" s="175"/>
      <c r="B96" s="119"/>
      <c r="C96" s="114">
        <v>90</v>
      </c>
      <c r="D96" s="114"/>
      <c r="E96" s="115">
        <f>E95*100/D95</f>
        <v>0</v>
      </c>
      <c r="F96" s="114"/>
      <c r="G96" s="115">
        <f>G95*100/F95</f>
        <v>0</v>
      </c>
      <c r="H96" s="114"/>
      <c r="I96" s="115">
        <f>I95*100/H95</f>
        <v>0</v>
      </c>
      <c r="J96" s="114"/>
      <c r="K96" s="115">
        <f>K95*100/J95</f>
        <v>0</v>
      </c>
      <c r="L96" s="114"/>
      <c r="M96" s="115">
        <f>M95*100/L95</f>
        <v>0</v>
      </c>
      <c r="N96" s="114"/>
      <c r="O96" s="115">
        <f>O95*100/N95</f>
        <v>0</v>
      </c>
      <c r="P96" s="114"/>
      <c r="Q96" s="115">
        <f>Q95*100/P95</f>
        <v>0</v>
      </c>
      <c r="R96" s="114"/>
      <c r="S96" s="115">
        <f>S95*100/R95</f>
        <v>0</v>
      </c>
      <c r="T96" s="114"/>
      <c r="U96" s="115">
        <f>U95*100/T95</f>
        <v>0</v>
      </c>
    </row>
    <row r="97" spans="1:23" s="174" customFormat="1">
      <c r="A97" s="178"/>
      <c r="B97" s="116"/>
      <c r="C97" s="116"/>
      <c r="D97" s="117"/>
      <c r="E97" s="126"/>
      <c r="F97" s="117"/>
      <c r="G97" s="126"/>
      <c r="H97" s="117"/>
      <c r="I97" s="126"/>
      <c r="J97" s="117"/>
      <c r="K97" s="126"/>
      <c r="L97" s="117"/>
      <c r="M97" s="126"/>
      <c r="N97" s="117"/>
      <c r="O97" s="126"/>
      <c r="P97" s="117"/>
      <c r="Q97" s="126"/>
      <c r="R97" s="117"/>
      <c r="S97" s="126"/>
      <c r="T97" s="117"/>
      <c r="U97" s="126"/>
    </row>
    <row r="98" spans="1:23" s="174" customFormat="1">
      <c r="A98" s="175" t="s">
        <v>97</v>
      </c>
      <c r="B98" s="187" t="s">
        <v>325</v>
      </c>
      <c r="C98" s="114" t="s">
        <v>326</v>
      </c>
      <c r="D98" s="119">
        <v>1</v>
      </c>
      <c r="E98" s="222">
        <v>0</v>
      </c>
      <c r="F98" s="119">
        <v>1</v>
      </c>
      <c r="G98" s="119">
        <v>1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19">
        <v>1</v>
      </c>
      <c r="Q98" s="119">
        <v>1</v>
      </c>
      <c r="R98" s="119">
        <v>0</v>
      </c>
      <c r="S98" s="119">
        <v>0</v>
      </c>
      <c r="T98" s="112">
        <f>F98+H98+J98+L98+N98+P98+R98+D98</f>
        <v>3</v>
      </c>
      <c r="U98" s="110">
        <f>G98+I98+K98+M98+O98+Q98+S98+E98</f>
        <v>2</v>
      </c>
    </row>
    <row r="99" spans="1:23" s="174" customFormat="1">
      <c r="A99" s="175"/>
      <c r="B99" s="187"/>
      <c r="C99" s="114" t="s">
        <v>327</v>
      </c>
      <c r="D99" s="119"/>
      <c r="E99" s="222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353"/>
    </row>
    <row r="100" spans="1:23" s="174" customFormat="1">
      <c r="A100" s="175"/>
      <c r="B100" s="187"/>
      <c r="C100" s="114">
        <v>2</v>
      </c>
      <c r="D100" s="119"/>
      <c r="E100" s="222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</row>
    <row r="101" spans="1:23">
      <c r="A101" s="6" t="s">
        <v>100</v>
      </c>
      <c r="B101" s="131" t="s">
        <v>328</v>
      </c>
      <c r="C101" s="7" t="s">
        <v>18</v>
      </c>
      <c r="D101" s="7">
        <v>2</v>
      </c>
      <c r="E101" s="7">
        <v>0</v>
      </c>
      <c r="F101" s="203"/>
      <c r="G101" s="202"/>
      <c r="H101" s="202"/>
      <c r="I101" s="202"/>
      <c r="J101" s="7">
        <v>1</v>
      </c>
      <c r="K101" s="376" t="s">
        <v>16</v>
      </c>
      <c r="L101" s="202"/>
      <c r="M101" s="202"/>
      <c r="N101" s="202"/>
      <c r="O101" s="202"/>
      <c r="P101" s="7">
        <v>1</v>
      </c>
      <c r="Q101" s="377">
        <v>1</v>
      </c>
      <c r="R101" s="202"/>
      <c r="S101" s="202"/>
      <c r="T101" s="141">
        <f>F101+H101+J101+L101+N101+P101+R101+D101</f>
        <v>4</v>
      </c>
      <c r="U101" s="7">
        <f>G101+I101+K101+M101+O101+Q101+S101+E101</f>
        <v>2</v>
      </c>
    </row>
    <row r="102" spans="1:23">
      <c r="A102" s="36"/>
      <c r="B102" s="119" t="s">
        <v>21</v>
      </c>
      <c r="C102" s="38">
        <v>60</v>
      </c>
      <c r="D102" s="38"/>
      <c r="E102" s="44">
        <f>E101*100/D101</f>
        <v>0</v>
      </c>
      <c r="F102" s="204"/>
      <c r="G102" s="205"/>
      <c r="H102" s="204"/>
      <c r="I102" s="205"/>
      <c r="J102" s="38"/>
      <c r="K102" s="44">
        <f>K101*100/J101</f>
        <v>100</v>
      </c>
      <c r="L102" s="204"/>
      <c r="M102" s="205"/>
      <c r="N102" s="204"/>
      <c r="O102" s="205"/>
      <c r="P102" s="38"/>
      <c r="Q102" s="44">
        <f>Q101*100/P101</f>
        <v>100</v>
      </c>
      <c r="R102" s="204"/>
      <c r="S102" s="205"/>
      <c r="T102" s="38"/>
      <c r="U102" s="44">
        <f>U101*100/T101</f>
        <v>50</v>
      </c>
    </row>
    <row r="103" spans="1:23">
      <c r="A103" s="378"/>
      <c r="B103" s="10"/>
      <c r="C103" s="13"/>
      <c r="D103" s="10"/>
      <c r="E103" s="49"/>
      <c r="F103" s="10"/>
      <c r="G103" s="10"/>
      <c r="H103" s="10"/>
      <c r="I103" s="10"/>
      <c r="J103" s="10"/>
      <c r="K103" s="142"/>
      <c r="L103" s="10"/>
      <c r="M103" s="10"/>
      <c r="N103" s="10"/>
      <c r="O103" s="10"/>
      <c r="P103" s="10"/>
      <c r="Q103" s="142"/>
      <c r="R103" s="10"/>
      <c r="S103" s="10"/>
      <c r="T103" s="10"/>
      <c r="U103" s="49"/>
    </row>
    <row r="104" spans="1:23" ht="24">
      <c r="A104" s="261" t="s">
        <v>102</v>
      </c>
      <c r="B104" s="379" t="s">
        <v>230</v>
      </c>
      <c r="C104" s="262" t="s">
        <v>18</v>
      </c>
      <c r="D104" s="143">
        <f>D107+D109</f>
        <v>14864</v>
      </c>
      <c r="E104" s="143">
        <f t="shared" ref="E104:S104" si="0">E107+E109</f>
        <v>7347</v>
      </c>
      <c r="F104" s="143">
        <f t="shared" si="0"/>
        <v>22782</v>
      </c>
      <c r="G104" s="143">
        <f t="shared" si="0"/>
        <v>16830</v>
      </c>
      <c r="H104" s="143">
        <f t="shared" si="0"/>
        <v>30515</v>
      </c>
      <c r="I104" s="143">
        <f t="shared" si="0"/>
        <v>1600</v>
      </c>
      <c r="J104" s="143">
        <f t="shared" si="0"/>
        <v>54095</v>
      </c>
      <c r="K104" s="143">
        <f t="shared" si="0"/>
        <v>1881</v>
      </c>
      <c r="L104" s="143">
        <f t="shared" si="0"/>
        <v>21534</v>
      </c>
      <c r="M104" s="143">
        <f t="shared" si="0"/>
        <v>4742</v>
      </c>
      <c r="N104" s="143">
        <f t="shared" si="0"/>
        <v>18720</v>
      </c>
      <c r="O104" s="143">
        <f t="shared" si="0"/>
        <v>7919</v>
      </c>
      <c r="P104" s="143">
        <f t="shared" si="0"/>
        <v>10036</v>
      </c>
      <c r="Q104" s="143">
        <f t="shared" si="0"/>
        <v>2116</v>
      </c>
      <c r="R104" s="143">
        <f t="shared" si="0"/>
        <v>20301</v>
      </c>
      <c r="S104" s="143">
        <f t="shared" si="0"/>
        <v>52</v>
      </c>
      <c r="T104" s="380">
        <f>D104+F104+H104+J104+L104+N104+P104+R104</f>
        <v>192847</v>
      </c>
      <c r="U104" s="156">
        <f>G104+I104+K104+M104+O104+Q104+S104+E104</f>
        <v>42487</v>
      </c>
    </row>
    <row r="105" spans="1:23" ht="24">
      <c r="A105" s="263"/>
      <c r="B105" s="156" t="s">
        <v>231</v>
      </c>
      <c r="C105" s="156">
        <v>10</v>
      </c>
      <c r="D105" s="156"/>
      <c r="E105" s="160">
        <f>E104*100/D104</f>
        <v>49.428148546824545</v>
      </c>
      <c r="F105" s="156"/>
      <c r="G105" s="160">
        <f>G104*100/F104</f>
        <v>73.874111140373984</v>
      </c>
      <c r="H105" s="156"/>
      <c r="I105" s="160">
        <f>I104*100/H104</f>
        <v>5.2433229559233165</v>
      </c>
      <c r="J105" s="156"/>
      <c r="K105" s="160">
        <f>K104*100/J104</f>
        <v>3.4772160088732784</v>
      </c>
      <c r="L105" s="156"/>
      <c r="M105" s="160">
        <f>M104*100/L104</f>
        <v>22.020990062227174</v>
      </c>
      <c r="N105" s="156"/>
      <c r="O105" s="160">
        <f>O104*100/N104</f>
        <v>42.302350427350426</v>
      </c>
      <c r="P105" s="156"/>
      <c r="Q105" s="160">
        <f>Q104*100/P104</f>
        <v>21.08409724990036</v>
      </c>
      <c r="R105" s="156"/>
      <c r="S105" s="160">
        <f>S104*100/R104</f>
        <v>0.25614501748682333</v>
      </c>
      <c r="T105" s="156"/>
      <c r="U105" s="160">
        <f>U104*100/T104</f>
        <v>22.031454987632682</v>
      </c>
    </row>
    <row r="106" spans="1:23" ht="24">
      <c r="A106" s="263"/>
      <c r="B106" s="156"/>
      <c r="C106" s="156"/>
      <c r="D106" s="381"/>
      <c r="E106" s="337"/>
      <c r="F106" s="156"/>
      <c r="G106" s="337"/>
      <c r="H106" s="156"/>
      <c r="I106" s="335"/>
      <c r="J106" s="156"/>
      <c r="K106" s="335"/>
      <c r="L106" s="156"/>
      <c r="M106" s="337"/>
      <c r="N106" s="156"/>
      <c r="O106" s="337"/>
      <c r="P106" s="156"/>
      <c r="Q106" s="337"/>
      <c r="R106" s="156"/>
      <c r="S106" s="335"/>
      <c r="T106" s="156"/>
      <c r="U106" s="337"/>
    </row>
    <row r="107" spans="1:23">
      <c r="A107" s="36"/>
      <c r="B107" s="382" t="s">
        <v>329</v>
      </c>
      <c r="C107" s="38"/>
      <c r="D107" s="143">
        <v>12680</v>
      </c>
      <c r="E107" s="38">
        <v>7319</v>
      </c>
      <c r="F107" s="383">
        <v>20051</v>
      </c>
      <c r="G107" s="38">
        <v>16541</v>
      </c>
      <c r="H107" s="38">
        <v>4682</v>
      </c>
      <c r="I107" s="38">
        <v>1073</v>
      </c>
      <c r="J107" s="144">
        <v>8742</v>
      </c>
      <c r="K107" s="38">
        <v>1866</v>
      </c>
      <c r="L107" s="38">
        <v>7051</v>
      </c>
      <c r="M107" s="38">
        <v>4742</v>
      </c>
      <c r="N107" s="38">
        <v>11413</v>
      </c>
      <c r="O107" s="38">
        <v>6393</v>
      </c>
      <c r="P107" s="144">
        <v>4833</v>
      </c>
      <c r="Q107" s="38">
        <v>1061</v>
      </c>
      <c r="R107" s="38">
        <v>10547</v>
      </c>
      <c r="S107" s="38">
        <v>52</v>
      </c>
      <c r="T107" s="41">
        <f>D107+F107+H107+J107+L107+N107+P107+R107</f>
        <v>79999</v>
      </c>
      <c r="U107" s="38">
        <f>G107+I107+K107+M107+O107+Q107+S107+E107</f>
        <v>39047</v>
      </c>
    </row>
    <row r="108" spans="1:23">
      <c r="A108" s="36"/>
      <c r="B108" s="382"/>
      <c r="C108" s="384"/>
      <c r="D108" s="38"/>
      <c r="E108" s="44">
        <f>E107*100/D107</f>
        <v>57.720820189274448</v>
      </c>
      <c r="F108" s="38"/>
      <c r="G108" s="44">
        <f>G107*100/F107</f>
        <v>82.49463867138796</v>
      </c>
      <c r="H108" s="38"/>
      <c r="I108" s="44">
        <f>I107*100/H107</f>
        <v>22.917556599743698</v>
      </c>
      <c r="J108" s="38"/>
      <c r="K108" s="44">
        <f>K107*100/J107</f>
        <v>21.345229924502402</v>
      </c>
      <c r="L108" s="38"/>
      <c r="M108" s="44">
        <f>M107*100/L107</f>
        <v>67.25287193305914</v>
      </c>
      <c r="N108" s="38"/>
      <c r="O108" s="44">
        <f>O107*100/N107</f>
        <v>56.015070533602035</v>
      </c>
      <c r="P108" s="38"/>
      <c r="Q108" s="44">
        <f>Q107*100/P107</f>
        <v>21.953238154355471</v>
      </c>
      <c r="R108" s="38"/>
      <c r="S108" s="44">
        <f>S107*100/R107</f>
        <v>0.49303119370437093</v>
      </c>
      <c r="T108" s="38"/>
      <c r="U108" s="44">
        <f>U107*100/T107</f>
        <v>48.809360117001461</v>
      </c>
      <c r="V108" s="385">
        <f>T108+T104</f>
        <v>192847</v>
      </c>
      <c r="W108" s="1">
        <f>U108+U104</f>
        <v>42535.809360117004</v>
      </c>
    </row>
    <row r="109" spans="1:23">
      <c r="A109" s="36"/>
      <c r="B109" s="382" t="s">
        <v>330</v>
      </c>
      <c r="C109" s="38"/>
      <c r="D109" s="143">
        <v>2184</v>
      </c>
      <c r="E109" s="38">
        <v>28</v>
      </c>
      <c r="F109" s="144">
        <v>2731</v>
      </c>
      <c r="G109" s="38">
        <v>289</v>
      </c>
      <c r="H109" s="38">
        <v>25833</v>
      </c>
      <c r="I109" s="38">
        <v>527</v>
      </c>
      <c r="J109" s="383">
        <v>45353</v>
      </c>
      <c r="K109" s="38">
        <v>15</v>
      </c>
      <c r="L109" s="38">
        <v>14483</v>
      </c>
      <c r="M109" s="38">
        <v>0</v>
      </c>
      <c r="N109" s="38">
        <v>7307</v>
      </c>
      <c r="O109" s="38">
        <v>1526</v>
      </c>
      <c r="P109" s="144">
        <v>5203</v>
      </c>
      <c r="Q109" s="38">
        <v>1055</v>
      </c>
      <c r="R109" s="38">
        <v>9754</v>
      </c>
      <c r="S109" s="38">
        <v>0</v>
      </c>
      <c r="T109" s="380">
        <f>D109+F109+H109+J109+L109+N109+P109+R109</f>
        <v>112848</v>
      </c>
      <c r="U109" s="38">
        <f>G109+I109+K109+M109+O109+Q109+S109+E109</f>
        <v>3440</v>
      </c>
    </row>
    <row r="110" spans="1:23">
      <c r="A110" s="36"/>
      <c r="B110" s="10"/>
      <c r="C110" s="13"/>
      <c r="D110" s="38"/>
      <c r="E110" s="44">
        <f>E109*100/D109</f>
        <v>1.2820512820512822</v>
      </c>
      <c r="F110" s="38"/>
      <c r="G110" s="44">
        <f>G109*100/F109</f>
        <v>10.582204320761626</v>
      </c>
      <c r="H110" s="38"/>
      <c r="I110" s="44">
        <f>I109*100/H109</f>
        <v>2.040026322920296</v>
      </c>
      <c r="J110" s="38"/>
      <c r="K110" s="44">
        <f>K109*100/J109</f>
        <v>3.3073887063700305E-2</v>
      </c>
      <c r="L110" s="38"/>
      <c r="M110" s="44">
        <f>M109*100/L109</f>
        <v>0</v>
      </c>
      <c r="N110" s="38"/>
      <c r="O110" s="44">
        <f>O109*100/N109</f>
        <v>20.884083755303134</v>
      </c>
      <c r="P110" s="38"/>
      <c r="Q110" s="44">
        <f>Q109*100/P109</f>
        <v>20.276763405727465</v>
      </c>
      <c r="R110" s="38"/>
      <c r="S110" s="44">
        <f>S109*100/R109</f>
        <v>0</v>
      </c>
      <c r="T110" s="38"/>
      <c r="U110" s="44">
        <f>U109*100/T109</f>
        <v>3.0483482206153409</v>
      </c>
    </row>
    <row r="111" spans="1:23" ht="24">
      <c r="A111" s="6" t="s">
        <v>106</v>
      </c>
      <c r="B111" s="71" t="s">
        <v>331</v>
      </c>
      <c r="C111" s="7" t="s">
        <v>18</v>
      </c>
      <c r="D111" s="162">
        <v>14</v>
      </c>
      <c r="E111" s="162">
        <v>14</v>
      </c>
      <c r="F111" s="386">
        <v>2</v>
      </c>
      <c r="G111" s="162">
        <v>2</v>
      </c>
      <c r="H111" s="387"/>
      <c r="I111" s="387"/>
      <c r="J111" s="386">
        <v>1</v>
      </c>
      <c r="K111" s="162">
        <v>1</v>
      </c>
      <c r="L111" s="162">
        <v>1</v>
      </c>
      <c r="M111" s="162">
        <v>1</v>
      </c>
      <c r="N111" s="162">
        <v>1</v>
      </c>
      <c r="O111" s="162">
        <v>1</v>
      </c>
      <c r="P111" s="388"/>
      <c r="Q111" s="387"/>
      <c r="R111" s="387"/>
      <c r="S111" s="387"/>
      <c r="T111" s="389">
        <f>F111+H111+J111+L111+N111+P111+R111+D111</f>
        <v>19</v>
      </c>
      <c r="U111" s="162">
        <f>G111+I111+K111+M111+O111+Q111+S111+E111</f>
        <v>19</v>
      </c>
    </row>
    <row r="112" spans="1:23" ht="24">
      <c r="A112" s="36"/>
      <c r="B112" s="37" t="s">
        <v>332</v>
      </c>
      <c r="C112" s="38">
        <v>100</v>
      </c>
      <c r="D112" s="156"/>
      <c r="E112" s="390">
        <f>E111*100/D111</f>
        <v>100</v>
      </c>
      <c r="F112" s="391"/>
      <c r="G112" s="390">
        <f>G111*100/F111</f>
        <v>100</v>
      </c>
      <c r="H112" s="392"/>
      <c r="I112" s="231"/>
      <c r="J112" s="391"/>
      <c r="K112" s="390">
        <f>K111*100/J111</f>
        <v>100</v>
      </c>
      <c r="L112" s="391"/>
      <c r="M112" s="390">
        <f>M111*100/L111</f>
        <v>100</v>
      </c>
      <c r="N112" s="391"/>
      <c r="O112" s="390">
        <f>O111*100/N111</f>
        <v>100</v>
      </c>
      <c r="P112" s="392"/>
      <c r="Q112" s="231"/>
      <c r="R112" s="392"/>
      <c r="S112" s="231"/>
      <c r="T112" s="391"/>
      <c r="U112" s="390">
        <f>U111*100/T111</f>
        <v>100</v>
      </c>
    </row>
    <row r="113" spans="1:21">
      <c r="A113" s="9"/>
      <c r="B113" s="10"/>
      <c r="C113" s="13"/>
      <c r="D113" s="191"/>
      <c r="E113" s="127"/>
      <c r="F113" s="117"/>
      <c r="G113" s="127"/>
      <c r="H113" s="193"/>
      <c r="I113" s="393"/>
      <c r="J113" s="117"/>
      <c r="K113" s="127"/>
      <c r="L113" s="117"/>
      <c r="M113" s="127"/>
      <c r="N113" s="117"/>
      <c r="O113" s="127"/>
      <c r="P113" s="193"/>
      <c r="Q113" s="393"/>
      <c r="R113" s="193"/>
      <c r="S113" s="393"/>
      <c r="T113" s="117"/>
      <c r="U113" s="127"/>
    </row>
    <row r="114" spans="1:21">
      <c r="A114" s="36" t="s">
        <v>120</v>
      </c>
      <c r="B114" s="107" t="s">
        <v>333</v>
      </c>
      <c r="C114" s="38"/>
      <c r="D114" s="250"/>
      <c r="E114" s="249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37">
        <v>1</v>
      </c>
      <c r="U114" s="37">
        <v>1</v>
      </c>
    </row>
    <row r="115" spans="1:21">
      <c r="A115" s="36"/>
      <c r="B115" s="107" t="s">
        <v>334</v>
      </c>
      <c r="C115" s="38"/>
      <c r="D115" s="250"/>
      <c r="E115" s="249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37"/>
      <c r="U115" s="390">
        <f>U114*100/T114</f>
        <v>100</v>
      </c>
    </row>
    <row r="116" spans="1:21">
      <c r="A116" s="36"/>
      <c r="B116" s="107"/>
      <c r="C116" s="38"/>
      <c r="D116" s="250"/>
      <c r="E116" s="249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37"/>
      <c r="U116" s="394"/>
    </row>
    <row r="117" spans="1:21" s="174" customFormat="1">
      <c r="A117" s="169" t="s">
        <v>132</v>
      </c>
      <c r="B117" s="131" t="s">
        <v>335</v>
      </c>
      <c r="C117" s="131"/>
      <c r="D117" s="186"/>
      <c r="E117" s="186"/>
      <c r="F117" s="395"/>
      <c r="G117" s="186"/>
      <c r="H117" s="186"/>
      <c r="I117" s="186"/>
      <c r="J117" s="395"/>
      <c r="K117" s="186"/>
      <c r="L117" s="186"/>
      <c r="M117" s="186"/>
      <c r="N117" s="186"/>
      <c r="O117" s="186"/>
      <c r="P117" s="395"/>
      <c r="Q117" s="186"/>
      <c r="R117" s="186"/>
      <c r="S117" s="186"/>
      <c r="T117" s="112">
        <v>1303</v>
      </c>
      <c r="U117" s="110">
        <v>212</v>
      </c>
    </row>
    <row r="118" spans="1:21" s="174" customFormat="1">
      <c r="A118" s="175"/>
      <c r="B118" s="119" t="s">
        <v>336</v>
      </c>
      <c r="C118" s="119"/>
      <c r="D118" s="189"/>
      <c r="E118" s="190"/>
      <c r="F118" s="189"/>
      <c r="G118" s="190"/>
      <c r="H118" s="189"/>
      <c r="I118" s="190"/>
      <c r="J118" s="189"/>
      <c r="K118" s="190"/>
      <c r="L118" s="189"/>
      <c r="M118" s="190"/>
      <c r="N118" s="189"/>
      <c r="O118" s="190"/>
      <c r="P118" s="189"/>
      <c r="Q118" s="190"/>
      <c r="R118" s="189"/>
      <c r="S118" s="190"/>
      <c r="T118" s="114"/>
      <c r="U118" s="115">
        <f>U117*100/T117</f>
        <v>16.270145817344588</v>
      </c>
    </row>
    <row r="119" spans="1:21" s="174" customFormat="1">
      <c r="A119" s="178"/>
      <c r="B119" s="116"/>
      <c r="C119" s="116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16"/>
      <c r="U119" s="136"/>
    </row>
    <row r="120" spans="1:21" s="174" customFormat="1">
      <c r="A120" s="175" t="s">
        <v>136</v>
      </c>
      <c r="B120" s="187" t="s">
        <v>337</v>
      </c>
      <c r="C120" s="114" t="s">
        <v>76</v>
      </c>
      <c r="D120" s="186"/>
      <c r="E120" s="186"/>
      <c r="F120" s="395"/>
      <c r="G120" s="186"/>
      <c r="H120" s="186"/>
      <c r="I120" s="186"/>
      <c r="J120" s="395"/>
      <c r="K120" s="186"/>
      <c r="L120" s="186"/>
      <c r="M120" s="186"/>
      <c r="N120" s="186"/>
      <c r="O120" s="186"/>
      <c r="P120" s="395"/>
      <c r="Q120" s="186"/>
      <c r="R120" s="186"/>
      <c r="S120" s="186"/>
      <c r="T120" s="112">
        <v>319</v>
      </c>
      <c r="U120" s="110">
        <v>313</v>
      </c>
    </row>
    <row r="121" spans="1:21" s="174" customFormat="1">
      <c r="A121" s="175"/>
      <c r="B121" s="187" t="s">
        <v>338</v>
      </c>
      <c r="C121" s="114">
        <v>80</v>
      </c>
      <c r="D121" s="189"/>
      <c r="E121" s="190"/>
      <c r="F121" s="189"/>
      <c r="G121" s="190"/>
      <c r="H121" s="189"/>
      <c r="I121" s="190"/>
      <c r="J121" s="189"/>
      <c r="K121" s="190"/>
      <c r="L121" s="189"/>
      <c r="M121" s="190"/>
      <c r="N121" s="189"/>
      <c r="O121" s="190"/>
      <c r="P121" s="189"/>
      <c r="Q121" s="190"/>
      <c r="R121" s="189"/>
      <c r="S121" s="190"/>
      <c r="T121" s="114"/>
      <c r="U121" s="115">
        <f>U120*100/T120</f>
        <v>98.119122257053291</v>
      </c>
    </row>
    <row r="122" spans="1:21" s="174" customFormat="1">
      <c r="A122" s="175"/>
      <c r="B122" s="187"/>
      <c r="C122" s="114"/>
      <c r="D122" s="189"/>
      <c r="E122" s="393"/>
      <c r="F122" s="193"/>
      <c r="G122" s="393"/>
      <c r="H122" s="193"/>
      <c r="I122" s="393"/>
      <c r="J122" s="193"/>
      <c r="K122" s="393"/>
      <c r="L122" s="193"/>
      <c r="M122" s="393"/>
      <c r="N122" s="193"/>
      <c r="O122" s="393"/>
      <c r="P122" s="193"/>
      <c r="Q122" s="393"/>
      <c r="R122" s="193"/>
      <c r="S122" s="393"/>
      <c r="T122" s="117"/>
      <c r="U122" s="127"/>
    </row>
    <row r="123" spans="1:21" s="174" customFormat="1">
      <c r="A123" s="169" t="s">
        <v>144</v>
      </c>
      <c r="B123" s="131" t="s">
        <v>339</v>
      </c>
      <c r="C123" s="110" t="s">
        <v>76</v>
      </c>
      <c r="D123" s="186"/>
      <c r="E123" s="186"/>
      <c r="F123" s="395"/>
      <c r="G123" s="186"/>
      <c r="H123" s="186" t="s">
        <v>340</v>
      </c>
      <c r="I123" s="186"/>
      <c r="J123" s="395"/>
      <c r="K123" s="186"/>
      <c r="L123" s="186"/>
      <c r="M123" s="186"/>
      <c r="N123" s="186"/>
      <c r="O123" s="186"/>
      <c r="P123" s="395"/>
      <c r="Q123" s="449" t="s">
        <v>320</v>
      </c>
      <c r="R123" s="450"/>
      <c r="S123" s="451"/>
      <c r="T123" s="396">
        <v>70</v>
      </c>
      <c r="U123" s="359">
        <v>82</v>
      </c>
    </row>
    <row r="124" spans="1:21" s="174" customFormat="1">
      <c r="A124" s="175"/>
      <c r="B124" s="119" t="s">
        <v>341</v>
      </c>
      <c r="C124" s="114">
        <v>70</v>
      </c>
      <c r="D124" s="189"/>
      <c r="E124" s="190"/>
      <c r="F124" s="189"/>
      <c r="G124" s="190"/>
      <c r="H124" s="189"/>
      <c r="I124" s="190"/>
      <c r="J124" s="189"/>
      <c r="K124" s="190"/>
      <c r="L124" s="189"/>
      <c r="M124" s="190"/>
      <c r="N124" s="189"/>
      <c r="O124" s="190"/>
      <c r="P124" s="189"/>
      <c r="Q124" s="190"/>
      <c r="R124" s="189"/>
      <c r="S124" s="190"/>
      <c r="T124" s="114"/>
      <c r="U124" s="115"/>
    </row>
    <row r="125" spans="1:21" s="174" customFormat="1">
      <c r="A125" s="178"/>
      <c r="B125" s="116"/>
      <c r="C125" s="117"/>
      <c r="D125" s="193"/>
      <c r="E125" s="393"/>
      <c r="F125" s="193"/>
      <c r="G125" s="393"/>
      <c r="H125" s="193"/>
      <c r="I125" s="393"/>
      <c r="J125" s="193"/>
      <c r="K125" s="393"/>
      <c r="L125" s="193"/>
      <c r="M125" s="393"/>
      <c r="N125" s="193"/>
      <c r="O125" s="393"/>
      <c r="P125" s="193"/>
      <c r="Q125" s="393"/>
      <c r="R125" s="193"/>
      <c r="S125" s="393"/>
      <c r="T125" s="117"/>
      <c r="U125" s="127"/>
    </row>
    <row r="126" spans="1:21" s="174" customFormat="1">
      <c r="A126" s="169" t="s">
        <v>155</v>
      </c>
      <c r="B126" s="131" t="s">
        <v>342</v>
      </c>
      <c r="C126" s="110" t="s">
        <v>76</v>
      </c>
      <c r="D126" s="186"/>
      <c r="E126" s="186"/>
      <c r="F126" s="395"/>
      <c r="G126" s="186"/>
      <c r="H126" s="186"/>
      <c r="I126" s="186"/>
      <c r="J126" s="395"/>
      <c r="K126" s="186"/>
      <c r="L126" s="186"/>
      <c r="M126" s="186"/>
      <c r="N126" s="186"/>
      <c r="O126" s="186"/>
      <c r="P126" s="395"/>
      <c r="Q126" s="186"/>
      <c r="R126" s="186"/>
      <c r="S126" s="186"/>
      <c r="T126" s="397">
        <v>121010049.04000001</v>
      </c>
      <c r="U126" s="398">
        <v>50442143.579999998</v>
      </c>
    </row>
    <row r="127" spans="1:21" s="174" customFormat="1">
      <c r="A127" s="175"/>
      <c r="B127" s="119" t="s">
        <v>343</v>
      </c>
      <c r="C127" s="114">
        <v>67</v>
      </c>
      <c r="D127" s="189"/>
      <c r="E127" s="190"/>
      <c r="F127" s="189"/>
      <c r="G127" s="190"/>
      <c r="H127" s="189"/>
      <c r="I127" s="190"/>
      <c r="J127" s="189"/>
      <c r="K127" s="190"/>
      <c r="L127" s="189"/>
      <c r="M127" s="190"/>
      <c r="N127" s="189"/>
      <c r="O127" s="190"/>
      <c r="P127" s="189"/>
      <c r="Q127" s="190"/>
      <c r="R127" s="189"/>
      <c r="S127" s="190"/>
      <c r="T127" s="114"/>
      <c r="U127" s="115">
        <f>U126*100/T126</f>
        <v>41.684260092586435</v>
      </c>
    </row>
    <row r="128" spans="1:21" s="174" customFormat="1">
      <c r="A128" s="178"/>
      <c r="B128" s="116" t="s">
        <v>344</v>
      </c>
      <c r="C128" s="117"/>
      <c r="D128" s="193"/>
      <c r="E128" s="393"/>
      <c r="F128" s="193"/>
      <c r="G128" s="393"/>
      <c r="H128" s="193"/>
      <c r="I128" s="393"/>
      <c r="J128" s="193"/>
      <c r="K128" s="393"/>
      <c r="L128" s="193"/>
      <c r="M128" s="393"/>
      <c r="N128" s="193"/>
      <c r="O128" s="393"/>
      <c r="P128" s="193"/>
      <c r="Q128" s="393"/>
      <c r="R128" s="193"/>
      <c r="S128" s="393"/>
      <c r="T128" s="117"/>
      <c r="U128" s="126"/>
    </row>
    <row r="129" spans="1:21">
      <c r="A129" s="6" t="s">
        <v>162</v>
      </c>
      <c r="B129" s="374" t="s">
        <v>345</v>
      </c>
      <c r="C129" s="7" t="s">
        <v>235</v>
      </c>
      <c r="D129" s="202"/>
      <c r="E129" s="202"/>
      <c r="F129" s="203"/>
      <c r="G129" s="202"/>
      <c r="H129" s="202"/>
      <c r="I129" s="202"/>
      <c r="J129" s="203"/>
      <c r="K129" s="202"/>
      <c r="L129" s="202"/>
      <c r="M129" s="202"/>
      <c r="N129" s="202"/>
      <c r="O129" s="202"/>
      <c r="P129" s="203"/>
      <c r="Q129" s="202"/>
      <c r="R129" s="202"/>
      <c r="S129" s="202"/>
      <c r="T129" s="141">
        <v>5</v>
      </c>
      <c r="U129" s="7">
        <v>3</v>
      </c>
    </row>
    <row r="130" spans="1:21">
      <c r="A130" s="36"/>
      <c r="B130" s="371" t="s">
        <v>346</v>
      </c>
      <c r="C130" s="38">
        <v>5</v>
      </c>
      <c r="D130" s="204"/>
      <c r="E130" s="205"/>
      <c r="F130" s="204"/>
      <c r="G130" s="205"/>
      <c r="H130" s="204"/>
      <c r="I130" s="205"/>
      <c r="J130" s="204"/>
      <c r="K130" s="205"/>
      <c r="L130" s="204"/>
      <c r="M130" s="205"/>
      <c r="N130" s="204"/>
      <c r="O130" s="205"/>
      <c r="P130" s="204"/>
      <c r="Q130" s="205"/>
      <c r="R130" s="204"/>
      <c r="S130" s="205"/>
      <c r="T130" s="38"/>
      <c r="U130" s="44">
        <f>U129*100/T129</f>
        <v>60</v>
      </c>
    </row>
    <row r="131" spans="1:21">
      <c r="A131" s="9"/>
      <c r="B131" s="10"/>
      <c r="C131" s="10"/>
      <c r="D131" s="255"/>
      <c r="E131" s="256"/>
      <c r="F131" s="255"/>
      <c r="G131" s="256"/>
      <c r="H131" s="255"/>
      <c r="I131" s="256"/>
      <c r="J131" s="255"/>
      <c r="K131" s="256"/>
      <c r="L131" s="255"/>
      <c r="M131" s="256"/>
      <c r="N131" s="255"/>
      <c r="O131" s="256"/>
      <c r="P131" s="255"/>
      <c r="Q131" s="256"/>
      <c r="R131" s="255"/>
      <c r="S131" s="256"/>
      <c r="T131" s="13"/>
      <c r="U131" s="343"/>
    </row>
  </sheetData>
  <mergeCells count="18">
    <mergeCell ref="G93:L93"/>
    <mergeCell ref="Q123:S123"/>
    <mergeCell ref="V3:V4"/>
    <mergeCell ref="L6:M6"/>
    <mergeCell ref="L7:M7"/>
    <mergeCell ref="F32:Q32"/>
    <mergeCell ref="Q36:S36"/>
    <mergeCell ref="Q92:S92"/>
    <mergeCell ref="A1:U1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11811023622047245" right="0" top="0.74803149606299213" bottom="0.35433070866141736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ตรวจราชการ</vt:lpstr>
      <vt:lpstr>คำรับรอง</vt:lpstr>
      <vt:lpstr>Sheet3</vt:lpstr>
      <vt:lpstr>คำรับรอง!Print_Titles</vt:lpstr>
      <vt:lpstr>ตรวจราชการ!Print_Titles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SSJUT</dc:creator>
  <cp:lastModifiedBy>o</cp:lastModifiedBy>
  <cp:lastPrinted>2012-06-08T07:54:28Z</cp:lastPrinted>
  <dcterms:created xsi:type="dcterms:W3CDTF">2012-06-08T07:38:04Z</dcterms:created>
  <dcterms:modified xsi:type="dcterms:W3CDTF">2012-06-08T08:00:03Z</dcterms:modified>
</cp:coreProperties>
</file>